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sito\ragioneria\"/>
    </mc:Choice>
  </mc:AlternateContent>
  <xr:revisionPtr revIDLastSave="0" documentId="8_{0CF1C933-7EE6-4BE8-8CBA-288939B29B00}" xr6:coauthVersionLast="47" xr6:coauthVersionMax="47" xr10:uidLastSave="{00000000-0000-0000-0000-000000000000}"/>
  <bookViews>
    <workbookView xWindow="-120" yWindow="-120" windowWidth="25440" windowHeight="15270" xr2:uid="{BE17C2B3-09A8-43FE-BD92-D910E889B92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D31" i="1"/>
  <c r="C31" i="1"/>
  <c r="K30" i="1"/>
  <c r="K29" i="1"/>
  <c r="E29" i="1"/>
  <c r="K28" i="1"/>
  <c r="H28" i="1"/>
  <c r="E28" i="1"/>
  <c r="K27" i="1"/>
  <c r="E27" i="1"/>
  <c r="K26" i="1"/>
  <c r="H26" i="1"/>
  <c r="E26" i="1"/>
  <c r="K25" i="1"/>
  <c r="E25" i="1"/>
  <c r="E31" i="1" s="1"/>
  <c r="K24" i="1"/>
  <c r="K31" i="1" s="1"/>
  <c r="H24" i="1"/>
  <c r="H31" i="1" s="1"/>
  <c r="E24" i="1"/>
  <c r="C21" i="1"/>
  <c r="E20" i="1"/>
  <c r="K19" i="1"/>
  <c r="E19" i="1"/>
  <c r="K18" i="1"/>
  <c r="H18" i="1"/>
  <c r="E18" i="1"/>
  <c r="K17" i="1"/>
  <c r="E17" i="1"/>
  <c r="E16" i="1"/>
  <c r="E15" i="1"/>
  <c r="E14" i="1"/>
  <c r="K13" i="1"/>
  <c r="K7" i="1" s="1"/>
  <c r="K21" i="1" s="1"/>
  <c r="H13" i="1"/>
  <c r="E13" i="1"/>
  <c r="E12" i="1"/>
  <c r="H11" i="1"/>
  <c r="E11" i="1"/>
  <c r="E10" i="1"/>
  <c r="E9" i="1"/>
  <c r="E7" i="1" s="1"/>
  <c r="E8" i="1"/>
  <c r="J7" i="1"/>
  <c r="J21" i="1" s="1"/>
  <c r="I7" i="1"/>
  <c r="I21" i="1" s="1"/>
  <c r="H7" i="1"/>
  <c r="H21" i="1" s="1"/>
  <c r="G7" i="1"/>
  <c r="G21" i="1" s="1"/>
  <c r="F7" i="1"/>
  <c r="F21" i="1" s="1"/>
  <c r="D7" i="1"/>
  <c r="D21" i="1" s="1"/>
  <c r="C7" i="1"/>
  <c r="K6" i="1"/>
  <c r="E5" i="1"/>
  <c r="H4" i="1"/>
  <c r="E4" i="1"/>
  <c r="E3" i="1" s="1"/>
  <c r="K3" i="1"/>
  <c r="J3" i="1"/>
  <c r="I3" i="1"/>
  <c r="G3" i="1"/>
  <c r="F3" i="1"/>
  <c r="D3" i="1"/>
  <c r="E21" i="1" l="1"/>
</calcChain>
</file>

<file path=xl/sharedStrings.xml><?xml version="1.0" encoding="utf-8"?>
<sst xmlns="http://schemas.openxmlformats.org/spreadsheetml/2006/main" count="61" uniqueCount="51">
  <si>
    <t>2024</t>
  </si>
  <si>
    <t>variazione</t>
  </si>
  <si>
    <t>2025</t>
  </si>
  <si>
    <t>2026</t>
  </si>
  <si>
    <t>IMMOBILIZZAZIONI IMMATERIALI</t>
  </si>
  <si>
    <t>P2022006</t>
  </si>
  <si>
    <t>- Manutenzione straordinaria beni di terzi</t>
  </si>
  <si>
    <t>P2023001</t>
  </si>
  <si>
    <t>- Sviluppo software e manutenzione evolutiva</t>
  </si>
  <si>
    <t>P2024006</t>
  </si>
  <si>
    <t>IMMOBILIZZAZIONI MATERIALI</t>
  </si>
  <si>
    <t>P2016003</t>
  </si>
  <si>
    <t>- Cantierizzazione Mensa /Alloggi S. Margherita</t>
  </si>
  <si>
    <t>P2018001</t>
  </si>
  <si>
    <t>- Arredi Mensa / Alloggi S. Margherita</t>
  </si>
  <si>
    <t>P2021010</t>
  </si>
  <si>
    <t>- Interventi per attivazione PNRR - avanzi OU</t>
  </si>
  <si>
    <t>P2022002</t>
  </si>
  <si>
    <t>- Interventi di straordinaria manutenzione sugli immobili, acquisto beni mobili, arrredi e attrezzature</t>
  </si>
  <si>
    <t>P2022008</t>
  </si>
  <si>
    <t>P2022050</t>
  </si>
  <si>
    <t>- L. 338/2000 - Completamento San Bartolameo - Blocco G</t>
  </si>
  <si>
    <t>P2023002</t>
  </si>
  <si>
    <t>P2023004</t>
  </si>
  <si>
    <t>- Acquisto impianti ed attrezzature informatiche</t>
  </si>
  <si>
    <t>P2023005</t>
  </si>
  <si>
    <t>- Acquisto mezzo di trasporto stradale</t>
  </si>
  <si>
    <t>P2024002</t>
  </si>
  <si>
    <t>P2024003</t>
  </si>
  <si>
    <t>- Q.ta canone Studentato San Bartolameo (C.F.C.S.)</t>
  </si>
  <si>
    <t>P2024004</t>
  </si>
  <si>
    <t>P2024040</t>
  </si>
  <si>
    <t>- L. 338/2000 - Efficietamento energ. Borino</t>
  </si>
  <si>
    <t>TOTALE IMMOBILIZZAZIONI</t>
  </si>
  <si>
    <t>FONTI DI FINANZIAMENTO</t>
  </si>
  <si>
    <t>F2015001</t>
  </si>
  <si>
    <t>- Contributo Provinciale in conto capitale ante 2021</t>
  </si>
  <si>
    <t>F202200R</t>
  </si>
  <si>
    <t>- Trasferimento assegnazioni provinciali indistinte</t>
  </si>
  <si>
    <t>F2022001</t>
  </si>
  <si>
    <t>- Contributo Provinciale in conto capitale 2022</t>
  </si>
  <si>
    <t>F2023001</t>
  </si>
  <si>
    <t>- Contributo Provinciale in conto capitale 2023</t>
  </si>
  <si>
    <t>F2024001</t>
  </si>
  <si>
    <t>- Contributo Provinciale in conto capitale triennio corrente</t>
  </si>
  <si>
    <t>F2024040</t>
  </si>
  <si>
    <t>- Contributo Mur - D.M. 1483/23</t>
  </si>
  <si>
    <t>F2026COR</t>
  </si>
  <si>
    <t>- Utilizzo contributo di parte corrente</t>
  </si>
  <si>
    <t>TOTALE FINANZIAMENTI</t>
  </si>
  <si>
    <t>I^ AGGIORNAMENTO PIANO INVESTIMENTI 2024 - 2026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</si>
</sst>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  <xf numFmtId="4" fontId="2" fillId="3" borderId="2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" fontId="1" fillId="0" borderId="2" xfId="0" applyNumberFormat="1" applyFont="1" applyBorder="1"/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/>
    <xf numFmtId="4" fontId="2" fillId="3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vertical="center"/>
    </xf>
    <xf numFmtId="4" fontId="1" fillId="0" borderId="0" xfId="0" applyNumberFormat="1" applyFont="1"/>
    <xf numFmtId="4" fontId="1" fillId="0" borderId="6" xfId="0" applyNumberFormat="1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0990-A1C9-40CE-B5FE-064708EBE12F}">
  <dimension ref="A1:M31"/>
  <sheetViews>
    <sheetView tabSelected="1" zoomScale="175" zoomScaleNormal="175" workbookViewId="0">
      <selection activeCell="C25" sqref="C25"/>
    </sheetView>
  </sheetViews>
  <sheetFormatPr defaultRowHeight="11.25" x14ac:dyDescent="0.2"/>
  <cols>
    <col min="1" max="1" width="7.5703125" style="2" customWidth="1"/>
    <col min="2" max="2" width="39" style="2" customWidth="1"/>
    <col min="3" max="11" width="11.140625" style="2" customWidth="1"/>
    <col min="12" max="16384" width="9.140625" style="2"/>
  </cols>
  <sheetData>
    <row r="1" spans="1:13" ht="27.75" customHeight="1" x14ac:dyDescent="0.2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</row>
    <row r="2" spans="1:13" x14ac:dyDescent="0.2">
      <c r="A2" s="3"/>
      <c r="B2" s="4"/>
      <c r="C2" s="5" t="s">
        <v>0</v>
      </c>
      <c r="D2" s="5" t="s">
        <v>1</v>
      </c>
      <c r="E2" s="5" t="s">
        <v>0</v>
      </c>
      <c r="F2" s="5" t="s">
        <v>2</v>
      </c>
      <c r="G2" s="5" t="s">
        <v>1</v>
      </c>
      <c r="H2" s="5" t="s">
        <v>2</v>
      </c>
      <c r="I2" s="5" t="s">
        <v>3</v>
      </c>
      <c r="J2" s="5" t="s">
        <v>1</v>
      </c>
      <c r="K2" s="5" t="s">
        <v>3</v>
      </c>
      <c r="L2" s="6"/>
      <c r="M2" s="6"/>
    </row>
    <row r="3" spans="1:13" x14ac:dyDescent="0.2">
      <c r="A3" s="7"/>
      <c r="B3" s="8" t="s">
        <v>4</v>
      </c>
      <c r="C3" s="9">
        <v>33000</v>
      </c>
      <c r="D3" s="9">
        <f>SUM(D4:D5)</f>
        <v>24000</v>
      </c>
      <c r="E3" s="9">
        <f>SUM(E4:E5)</f>
        <v>57000</v>
      </c>
      <c r="F3" s="9">
        <f>SUM(F4:F5)</f>
        <v>20000</v>
      </c>
      <c r="G3" s="9">
        <f>SUM(G4:G5)</f>
        <v>0</v>
      </c>
      <c r="H3" s="9">
        <v>20000</v>
      </c>
      <c r="I3" s="9">
        <f>SUM(I4:I6)</f>
        <v>30000</v>
      </c>
      <c r="J3" s="9">
        <f t="shared" ref="J3:K3" si="0">SUM(J4:J6)</f>
        <v>0</v>
      </c>
      <c r="K3" s="9">
        <f t="shared" si="0"/>
        <v>30000</v>
      </c>
    </row>
    <row r="4" spans="1:13" x14ac:dyDescent="0.2">
      <c r="A4" s="10" t="s">
        <v>5</v>
      </c>
      <c r="B4" s="11" t="s">
        <v>6</v>
      </c>
      <c r="C4" s="12">
        <v>20000</v>
      </c>
      <c r="D4" s="12">
        <v>24000</v>
      </c>
      <c r="E4" s="12">
        <f>C4+D4</f>
        <v>44000</v>
      </c>
      <c r="F4" s="12">
        <v>20000</v>
      </c>
      <c r="G4" s="12"/>
      <c r="H4" s="12">
        <f>F4+G4</f>
        <v>20000</v>
      </c>
      <c r="I4" s="12"/>
      <c r="J4" s="12"/>
      <c r="K4" s="12"/>
    </row>
    <row r="5" spans="1:13" x14ac:dyDescent="0.2">
      <c r="A5" s="13" t="s">
        <v>7</v>
      </c>
      <c r="B5" s="11" t="s">
        <v>8</v>
      </c>
      <c r="C5" s="12">
        <v>13000</v>
      </c>
      <c r="D5" s="12"/>
      <c r="E5" s="12">
        <f>C5+D5</f>
        <v>13000</v>
      </c>
      <c r="F5" s="12"/>
      <c r="G5" s="12"/>
      <c r="H5" s="12"/>
      <c r="I5" s="12"/>
      <c r="J5" s="12"/>
      <c r="K5" s="12"/>
    </row>
    <row r="6" spans="1:13" x14ac:dyDescent="0.2">
      <c r="A6" s="13" t="s">
        <v>9</v>
      </c>
      <c r="B6" s="11" t="s">
        <v>6</v>
      </c>
      <c r="C6" s="12"/>
      <c r="D6" s="12"/>
      <c r="E6" s="12"/>
      <c r="F6" s="12"/>
      <c r="G6" s="12"/>
      <c r="H6" s="12"/>
      <c r="I6" s="12">
        <v>30000</v>
      </c>
      <c r="J6" s="12"/>
      <c r="K6" s="12">
        <f>I6+J6</f>
        <v>30000</v>
      </c>
    </row>
    <row r="7" spans="1:13" x14ac:dyDescent="0.2">
      <c r="A7" s="7"/>
      <c r="B7" s="8" t="s">
        <v>10</v>
      </c>
      <c r="C7" s="9">
        <f>SUM(C8:C20)</f>
        <v>10445772.639999999</v>
      </c>
      <c r="D7" s="9">
        <f t="shared" ref="D7:E7" si="1">SUM(D8:D20)</f>
        <v>1690811.5100000002</v>
      </c>
      <c r="E7" s="9">
        <f t="shared" si="1"/>
        <v>12136584.15</v>
      </c>
      <c r="F7" s="9">
        <f>SUM(F8:F20)</f>
        <v>5549487.75</v>
      </c>
      <c r="G7" s="9">
        <f t="shared" ref="G7:H7" si="2">SUM(G8:G20)</f>
        <v>0</v>
      </c>
      <c r="H7" s="9">
        <f t="shared" si="2"/>
        <v>5549487.75</v>
      </c>
      <c r="I7" s="9">
        <f>SUM(I8:I20)</f>
        <v>7708430.0999999996</v>
      </c>
      <c r="J7" s="9">
        <f t="shared" ref="J7:K7" si="3">SUM(J8:J20)</f>
        <v>0</v>
      </c>
      <c r="K7" s="9">
        <f t="shared" si="3"/>
        <v>7708430.0999999996</v>
      </c>
    </row>
    <row r="8" spans="1:13" x14ac:dyDescent="0.2">
      <c r="A8" s="13" t="s">
        <v>11</v>
      </c>
      <c r="B8" s="11" t="s">
        <v>12</v>
      </c>
      <c r="C8" s="12">
        <v>2434833.88</v>
      </c>
      <c r="D8" s="12">
        <v>1826338.11</v>
      </c>
      <c r="E8" s="12">
        <f>C8+D8</f>
        <v>4261171.99</v>
      </c>
      <c r="F8" s="12"/>
      <c r="G8" s="12"/>
      <c r="H8" s="12"/>
      <c r="I8" s="12"/>
      <c r="J8" s="12"/>
      <c r="K8" s="12"/>
      <c r="M8" s="14"/>
    </row>
    <row r="9" spans="1:13" x14ac:dyDescent="0.2">
      <c r="A9" s="13" t="s">
        <v>13</v>
      </c>
      <c r="B9" s="11" t="s">
        <v>14</v>
      </c>
      <c r="C9" s="12">
        <v>889684.31</v>
      </c>
      <c r="D9" s="12">
        <v>29585</v>
      </c>
      <c r="E9" s="12">
        <f t="shared" ref="E9:E20" si="4">C9+D9</f>
        <v>919269.31</v>
      </c>
      <c r="F9" s="12"/>
      <c r="G9" s="12"/>
      <c r="H9" s="12"/>
      <c r="I9" s="12"/>
      <c r="J9" s="12"/>
      <c r="K9" s="12"/>
    </row>
    <row r="10" spans="1:13" x14ac:dyDescent="0.2">
      <c r="A10" s="15" t="s">
        <v>15</v>
      </c>
      <c r="B10" s="16" t="s">
        <v>16</v>
      </c>
      <c r="C10" s="12">
        <v>11943.23</v>
      </c>
      <c r="D10" s="12"/>
      <c r="E10" s="12">
        <f t="shared" si="4"/>
        <v>11943.23</v>
      </c>
      <c r="F10" s="12"/>
      <c r="G10" s="12"/>
      <c r="H10" s="12"/>
      <c r="I10" s="12"/>
      <c r="J10" s="12"/>
      <c r="K10" s="12"/>
    </row>
    <row r="11" spans="1:13" ht="22.5" x14ac:dyDescent="0.2">
      <c r="A11" s="17" t="s">
        <v>17</v>
      </c>
      <c r="B11" s="18" t="s">
        <v>18</v>
      </c>
      <c r="C11" s="12">
        <v>322000</v>
      </c>
      <c r="D11" s="12">
        <v>-160754.87</v>
      </c>
      <c r="E11" s="12">
        <f t="shared" si="4"/>
        <v>161245.13</v>
      </c>
      <c r="F11" s="12">
        <v>100000</v>
      </c>
      <c r="G11" s="12"/>
      <c r="H11" s="12">
        <f t="shared" ref="H11:H18" si="5">F11+G11</f>
        <v>100000</v>
      </c>
      <c r="I11" s="12"/>
      <c r="J11" s="12"/>
      <c r="K11" s="12"/>
    </row>
    <row r="12" spans="1:13" x14ac:dyDescent="0.2">
      <c r="A12" s="17" t="s">
        <v>19</v>
      </c>
      <c r="B12" s="11" t="s">
        <v>14</v>
      </c>
      <c r="C12" s="12">
        <v>250000</v>
      </c>
      <c r="D12" s="12">
        <v>214874.52</v>
      </c>
      <c r="E12" s="12">
        <f t="shared" si="4"/>
        <v>464874.52</v>
      </c>
      <c r="F12" s="12"/>
      <c r="G12" s="12"/>
      <c r="H12" s="12"/>
      <c r="I12" s="12"/>
      <c r="J12" s="12"/>
      <c r="K12" s="12"/>
    </row>
    <row r="13" spans="1:13" x14ac:dyDescent="0.2">
      <c r="A13" s="17" t="s">
        <v>20</v>
      </c>
      <c r="B13" s="11" t="s">
        <v>21</v>
      </c>
      <c r="C13" s="12">
        <v>2993539.02</v>
      </c>
      <c r="D13" s="12"/>
      <c r="E13" s="12">
        <f t="shared" si="4"/>
        <v>2993539.02</v>
      </c>
      <c r="F13" s="12">
        <v>3967000</v>
      </c>
      <c r="G13" s="12"/>
      <c r="H13" s="12">
        <f t="shared" si="5"/>
        <v>3967000</v>
      </c>
      <c r="I13" s="12">
        <v>5998430.0999999996</v>
      </c>
      <c r="J13" s="12"/>
      <c r="K13" s="12">
        <f>I13+J13</f>
        <v>5998430.0999999996</v>
      </c>
    </row>
    <row r="14" spans="1:13" ht="22.5" x14ac:dyDescent="0.2">
      <c r="A14" s="17" t="s">
        <v>22</v>
      </c>
      <c r="B14" s="18" t="s">
        <v>18</v>
      </c>
      <c r="C14" s="12">
        <v>386024.5</v>
      </c>
      <c r="D14" s="12">
        <v>-245231.42</v>
      </c>
      <c r="E14" s="12">
        <f t="shared" si="4"/>
        <v>140793.07999999999</v>
      </c>
      <c r="F14" s="12"/>
      <c r="G14" s="12"/>
      <c r="H14" s="12"/>
      <c r="I14" s="12"/>
      <c r="J14" s="12"/>
      <c r="K14" s="12"/>
    </row>
    <row r="15" spans="1:13" x14ac:dyDescent="0.2">
      <c r="A15" s="13" t="s">
        <v>23</v>
      </c>
      <c r="B15" s="11" t="s">
        <v>24</v>
      </c>
      <c r="C15" s="12">
        <v>20000</v>
      </c>
      <c r="D15" s="12"/>
      <c r="E15" s="12">
        <f t="shared" si="4"/>
        <v>20000</v>
      </c>
      <c r="F15" s="12"/>
      <c r="G15" s="12"/>
      <c r="H15" s="12"/>
      <c r="I15" s="12"/>
      <c r="J15" s="12"/>
      <c r="K15" s="12"/>
    </row>
    <row r="16" spans="1:13" x14ac:dyDescent="0.2">
      <c r="A16" s="13" t="s">
        <v>25</v>
      </c>
      <c r="B16" s="11" t="s">
        <v>26</v>
      </c>
      <c r="C16" s="12">
        <v>18000</v>
      </c>
      <c r="D16" s="12"/>
      <c r="E16" s="12">
        <f t="shared" si="4"/>
        <v>18000</v>
      </c>
      <c r="F16" s="12"/>
      <c r="G16" s="12"/>
      <c r="H16" s="12"/>
      <c r="I16" s="12"/>
      <c r="J16" s="12"/>
      <c r="K16" s="12"/>
    </row>
    <row r="17" spans="1:11" ht="22.5" x14ac:dyDescent="0.2">
      <c r="A17" s="13" t="s">
        <v>27</v>
      </c>
      <c r="B17" s="18" t="s">
        <v>18</v>
      </c>
      <c r="C17" s="12"/>
      <c r="D17" s="12">
        <v>26000</v>
      </c>
      <c r="E17" s="12">
        <f t="shared" si="4"/>
        <v>26000</v>
      </c>
      <c r="F17" s="12"/>
      <c r="G17" s="12"/>
      <c r="H17" s="12"/>
      <c r="I17" s="12">
        <v>207512.25</v>
      </c>
      <c r="J17" s="12"/>
      <c r="K17" s="12">
        <f t="shared" ref="K17:K19" si="6">I17+J17</f>
        <v>207512.25</v>
      </c>
    </row>
    <row r="18" spans="1:11" x14ac:dyDescent="0.2">
      <c r="A18" s="13" t="s">
        <v>28</v>
      </c>
      <c r="B18" s="11" t="s">
        <v>29</v>
      </c>
      <c r="C18" s="12">
        <v>1482487.75</v>
      </c>
      <c r="D18" s="12"/>
      <c r="E18" s="12">
        <f t="shared" si="4"/>
        <v>1482487.75</v>
      </c>
      <c r="F18" s="12">
        <v>1482487.75</v>
      </c>
      <c r="G18" s="12"/>
      <c r="H18" s="12">
        <f t="shared" si="5"/>
        <v>1482487.75</v>
      </c>
      <c r="I18" s="12">
        <v>1482487.75</v>
      </c>
      <c r="J18" s="12"/>
      <c r="K18" s="12">
        <f t="shared" si="6"/>
        <v>1482487.75</v>
      </c>
    </row>
    <row r="19" spans="1:11" x14ac:dyDescent="0.2">
      <c r="A19" s="19" t="s">
        <v>30</v>
      </c>
      <c r="B19" s="11" t="s">
        <v>24</v>
      </c>
      <c r="C19" s="20"/>
      <c r="D19" s="20"/>
      <c r="E19" s="12">
        <f t="shared" si="4"/>
        <v>0</v>
      </c>
      <c r="F19" s="20"/>
      <c r="G19" s="20"/>
      <c r="H19" s="12"/>
      <c r="I19" s="12">
        <v>20000</v>
      </c>
      <c r="J19" s="20"/>
      <c r="K19" s="12">
        <f t="shared" si="6"/>
        <v>20000</v>
      </c>
    </row>
    <row r="20" spans="1:11" x14ac:dyDescent="0.2">
      <c r="A20" s="19" t="s">
        <v>31</v>
      </c>
      <c r="B20" s="16" t="s">
        <v>32</v>
      </c>
      <c r="C20" s="12">
        <v>1637259.95</v>
      </c>
      <c r="D20" s="12">
        <v>0.17</v>
      </c>
      <c r="E20" s="12">
        <f t="shared" si="4"/>
        <v>1637260.1199999999</v>
      </c>
      <c r="F20" s="12"/>
      <c r="G20" s="12"/>
      <c r="H20" s="12"/>
      <c r="I20" s="12">
        <v>0</v>
      </c>
      <c r="J20" s="12"/>
      <c r="K20" s="12"/>
    </row>
    <row r="21" spans="1:11" x14ac:dyDescent="0.2">
      <c r="A21" s="7"/>
      <c r="B21" s="8" t="s">
        <v>33</v>
      </c>
      <c r="C21" s="9">
        <f>SUM(C7+C3)</f>
        <v>10478772.639999999</v>
      </c>
      <c r="D21" s="9">
        <f t="shared" ref="D21:K21" si="7">SUM(D7+D3)</f>
        <v>1714811.5100000002</v>
      </c>
      <c r="E21" s="9">
        <f t="shared" si="7"/>
        <v>12193584.15</v>
      </c>
      <c r="F21" s="9">
        <f t="shared" si="7"/>
        <v>5569487.75</v>
      </c>
      <c r="G21" s="9">
        <f t="shared" si="7"/>
        <v>0</v>
      </c>
      <c r="H21" s="9">
        <f t="shared" si="7"/>
        <v>5569487.75</v>
      </c>
      <c r="I21" s="9">
        <f t="shared" si="7"/>
        <v>7738430.0999999996</v>
      </c>
      <c r="J21" s="9">
        <f t="shared" si="7"/>
        <v>0</v>
      </c>
      <c r="K21" s="9">
        <f t="shared" si="7"/>
        <v>7738430.0999999996</v>
      </c>
    </row>
    <row r="23" spans="1:11" x14ac:dyDescent="0.2">
      <c r="A23" s="21"/>
      <c r="B23" s="22" t="s">
        <v>34</v>
      </c>
      <c r="C23" s="23"/>
      <c r="D23" s="23"/>
      <c r="E23" s="23"/>
      <c r="F23" s="23"/>
      <c r="G23" s="23"/>
      <c r="H23" s="23"/>
      <c r="I23" s="24"/>
      <c r="J23" s="23"/>
      <c r="K23" s="23"/>
    </row>
    <row r="24" spans="1:11" x14ac:dyDescent="0.2">
      <c r="A24" s="13" t="s">
        <v>35</v>
      </c>
      <c r="B24" s="11" t="s">
        <v>36</v>
      </c>
      <c r="C24" s="12">
        <v>2686461.42</v>
      </c>
      <c r="D24" s="12">
        <v>1335923.1100000001</v>
      </c>
      <c r="E24" s="12">
        <f>C24+D24</f>
        <v>4022384.5300000003</v>
      </c>
      <c r="F24" s="12">
        <v>700000</v>
      </c>
      <c r="G24" s="12"/>
      <c r="H24" s="12">
        <f>F24</f>
        <v>700000</v>
      </c>
      <c r="I24" s="12">
        <v>238000</v>
      </c>
      <c r="J24" s="12"/>
      <c r="K24" s="12">
        <f>I24+J24</f>
        <v>238000</v>
      </c>
    </row>
    <row r="25" spans="1:11" x14ac:dyDescent="0.2">
      <c r="A25" s="13" t="s">
        <v>37</v>
      </c>
      <c r="B25" s="11" t="s">
        <v>38</v>
      </c>
      <c r="C25" s="12">
        <v>1500000</v>
      </c>
      <c r="D25" s="12"/>
      <c r="E25" s="12">
        <f t="shared" ref="E25:E29" si="8">C25+D25</f>
        <v>1500000</v>
      </c>
      <c r="F25" s="12"/>
      <c r="G25" s="12"/>
      <c r="H25" s="12"/>
      <c r="I25" s="12">
        <v>3000000</v>
      </c>
      <c r="J25" s="12"/>
      <c r="K25" s="12">
        <f t="shared" ref="K25:K30" si="9">I25+J25</f>
        <v>3000000</v>
      </c>
    </row>
    <row r="26" spans="1:11" x14ac:dyDescent="0.2">
      <c r="A26" s="13" t="s">
        <v>39</v>
      </c>
      <c r="B26" s="11" t="s">
        <v>40</v>
      </c>
      <c r="C26" s="12">
        <v>592000</v>
      </c>
      <c r="D26" s="12">
        <v>54119.65</v>
      </c>
      <c r="E26" s="12">
        <f t="shared" si="8"/>
        <v>646119.65</v>
      </c>
      <c r="F26" s="12">
        <v>129487.75</v>
      </c>
      <c r="G26" s="12"/>
      <c r="H26" s="12">
        <f t="shared" ref="H26:H28" si="10">F26</f>
        <v>129487.75</v>
      </c>
      <c r="I26" s="12">
        <v>583891.06999999995</v>
      </c>
      <c r="J26" s="12"/>
      <c r="K26" s="12">
        <f t="shared" si="9"/>
        <v>583891.06999999995</v>
      </c>
    </row>
    <row r="27" spans="1:11" x14ac:dyDescent="0.2">
      <c r="A27" s="25" t="s">
        <v>41</v>
      </c>
      <c r="B27" s="11" t="s">
        <v>42</v>
      </c>
      <c r="C27" s="12">
        <v>2646512.2400000002</v>
      </c>
      <c r="D27" s="12">
        <v>-2121770.27</v>
      </c>
      <c r="E27" s="12">
        <f t="shared" si="8"/>
        <v>524741.9700000002</v>
      </c>
      <c r="F27" s="12"/>
      <c r="G27" s="12"/>
      <c r="H27" s="12"/>
      <c r="I27" s="12">
        <v>2176539.0299999998</v>
      </c>
      <c r="J27" s="12"/>
      <c r="K27" s="12">
        <f t="shared" si="9"/>
        <v>2176539.0299999998</v>
      </c>
    </row>
    <row r="28" spans="1:11" x14ac:dyDescent="0.2">
      <c r="A28" s="25" t="s">
        <v>43</v>
      </c>
      <c r="B28" s="11" t="s">
        <v>44</v>
      </c>
      <c r="C28" s="26">
        <v>2063460.98</v>
      </c>
      <c r="D28" s="26">
        <v>2446539.02</v>
      </c>
      <c r="E28" s="12">
        <f t="shared" si="8"/>
        <v>4510000</v>
      </c>
      <c r="F28" s="27">
        <v>4740000</v>
      </c>
      <c r="G28" s="26"/>
      <c r="H28" s="12">
        <f t="shared" si="10"/>
        <v>4740000</v>
      </c>
      <c r="I28" s="12">
        <v>0</v>
      </c>
      <c r="J28" s="26">
        <v>1740000</v>
      </c>
      <c r="K28" s="12">
        <f t="shared" si="9"/>
        <v>1740000</v>
      </c>
    </row>
    <row r="29" spans="1:11" x14ac:dyDescent="0.2">
      <c r="A29" s="25" t="s">
        <v>45</v>
      </c>
      <c r="B29" s="11" t="s">
        <v>46</v>
      </c>
      <c r="C29" s="12">
        <v>990338</v>
      </c>
      <c r="D29" s="12"/>
      <c r="E29" s="12">
        <f t="shared" si="8"/>
        <v>990338</v>
      </c>
      <c r="F29" s="12">
        <v>0</v>
      </c>
      <c r="G29" s="12"/>
      <c r="H29" s="12"/>
      <c r="I29" s="12">
        <v>0</v>
      </c>
      <c r="J29" s="12"/>
      <c r="K29" s="12">
        <f t="shared" si="9"/>
        <v>0</v>
      </c>
    </row>
    <row r="30" spans="1:11" x14ac:dyDescent="0.2">
      <c r="A30" s="25" t="s">
        <v>47</v>
      </c>
      <c r="B30" s="11" t="s">
        <v>48</v>
      </c>
      <c r="C30" s="12"/>
      <c r="D30" s="12"/>
      <c r="E30" s="12"/>
      <c r="F30" s="12"/>
      <c r="G30" s="12"/>
      <c r="H30" s="12"/>
      <c r="I30" s="12">
        <v>1740000</v>
      </c>
      <c r="J30" s="12">
        <v>-1740000</v>
      </c>
      <c r="K30" s="12">
        <f t="shared" si="9"/>
        <v>0</v>
      </c>
    </row>
    <row r="31" spans="1:11" x14ac:dyDescent="0.2">
      <c r="A31" s="7"/>
      <c r="B31" s="8" t="s">
        <v>49</v>
      </c>
      <c r="C31" s="9">
        <f>SUM(C24:C30)</f>
        <v>10478772.640000001</v>
      </c>
      <c r="D31" s="9">
        <f t="shared" ref="D31:E31" si="11">SUM(D24:D30)</f>
        <v>1714811.51</v>
      </c>
      <c r="E31" s="9">
        <f t="shared" si="11"/>
        <v>12193584.15</v>
      </c>
      <c r="F31" s="9">
        <v>5569487.75</v>
      </c>
      <c r="G31" s="9">
        <v>0</v>
      </c>
      <c r="H31" s="9">
        <f>SUM(H24:H30)</f>
        <v>5569487.75</v>
      </c>
      <c r="I31" s="9">
        <f>SUM(I24:I30)</f>
        <v>7738430.0999999996</v>
      </c>
      <c r="J31" s="9">
        <f t="shared" ref="J31:K31" si="12">SUM(J24:J30)</f>
        <v>0</v>
      </c>
      <c r="K31" s="9">
        <f t="shared" si="12"/>
        <v>7738430.0999999996</v>
      </c>
    </row>
  </sheetData>
  <mergeCells count="1">
    <mergeCell ref="A1:K1"/>
  </mergeCells>
  <pageMargins left="0.15748031496062992" right="0.19685039370078741" top="0.43307086614173229" bottom="0.74803149606299213" header="0.31496062992125984" footer="0.31496062992125984"/>
  <pageSetup paperSize="9" scale="95" orientation="landscape" r:id="rId1"/>
  <ignoredErrors>
    <ignoredError sqref="C2: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2024-09-16T13:56:26Z</cp:lastPrinted>
  <dcterms:created xsi:type="dcterms:W3CDTF">2024-09-16T13:54:44Z</dcterms:created>
  <dcterms:modified xsi:type="dcterms:W3CDTF">2024-10-03T07:37:14Z</dcterms:modified>
</cp:coreProperties>
</file>