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sito\ragioneria\"/>
    </mc:Choice>
  </mc:AlternateContent>
  <xr:revisionPtr revIDLastSave="0" documentId="8_{561E575C-4700-4A25-A489-D5614EC897AE}" xr6:coauthVersionLast="47" xr6:coauthVersionMax="47" xr10:uidLastSave="{00000000-0000-0000-0000-000000000000}"/>
  <bookViews>
    <workbookView xWindow="-120" yWindow="-120" windowWidth="25440" windowHeight="15270" activeTab="2" xr2:uid="{94F62149-3EEB-459E-AF37-9990EE7640D0}"/>
  </bookViews>
  <sheets>
    <sheet name="2024" sheetId="1" r:id="rId1"/>
    <sheet name="2025" sheetId="2" r:id="rId2"/>
    <sheet name="20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D81" i="1"/>
  <c r="D80" i="1"/>
  <c r="E79" i="1"/>
  <c r="E78" i="1" s="1"/>
  <c r="D79" i="1"/>
  <c r="D78" i="1" s="1"/>
  <c r="C78" i="1"/>
  <c r="D77" i="1"/>
  <c r="E77" i="1" s="1"/>
  <c r="C77" i="1"/>
  <c r="E76" i="1"/>
  <c r="D76" i="1"/>
  <c r="C76" i="1"/>
  <c r="C74" i="1" s="1"/>
  <c r="D75" i="1"/>
  <c r="E75" i="1" s="1"/>
  <c r="E74" i="1" s="1"/>
  <c r="D73" i="1"/>
  <c r="C73" i="1"/>
  <c r="E73" i="1" s="1"/>
  <c r="D72" i="1"/>
  <c r="D70" i="1" s="1"/>
  <c r="E71" i="1"/>
  <c r="D71" i="1"/>
  <c r="C71" i="1"/>
  <c r="C70" i="1" s="1"/>
  <c r="D69" i="1"/>
  <c r="C69" i="1"/>
  <c r="E69" i="1" s="1"/>
  <c r="E68" i="1"/>
  <c r="D68" i="1"/>
  <c r="C68" i="1"/>
  <c r="C65" i="1" s="1"/>
  <c r="E67" i="1"/>
  <c r="D67" i="1"/>
  <c r="C67" i="1"/>
  <c r="E66" i="1"/>
  <c r="D66" i="1"/>
  <c r="C66" i="1"/>
  <c r="D65" i="1"/>
  <c r="E64" i="1"/>
  <c r="E62" i="1" s="1"/>
  <c r="D64" i="1"/>
  <c r="D62" i="1" s="1"/>
  <c r="C64" i="1"/>
  <c r="E63" i="1"/>
  <c r="D63" i="1"/>
  <c r="C63" i="1"/>
  <c r="C62" i="1" s="1"/>
  <c r="D61" i="1"/>
  <c r="C61" i="1"/>
  <c r="E61" i="1" s="1"/>
  <c r="E60" i="1"/>
  <c r="D60" i="1"/>
  <c r="C60" i="1"/>
  <c r="E59" i="1"/>
  <c r="D59" i="1"/>
  <c r="C59" i="1"/>
  <c r="E58" i="1"/>
  <c r="D58" i="1"/>
  <c r="C58" i="1"/>
  <c r="D57" i="1"/>
  <c r="D56" i="1" s="1"/>
  <c r="C57" i="1"/>
  <c r="E57" i="1" s="1"/>
  <c r="E56" i="1" s="1"/>
  <c r="C56" i="1"/>
  <c r="E55" i="1"/>
  <c r="D55" i="1"/>
  <c r="C55" i="1"/>
  <c r="E54" i="1"/>
  <c r="D54" i="1"/>
  <c r="C54" i="1"/>
  <c r="D53" i="1"/>
  <c r="C53" i="1"/>
  <c r="E53" i="1" s="1"/>
  <c r="E52" i="1"/>
  <c r="D52" i="1"/>
  <c r="D51" i="1" s="1"/>
  <c r="C52" i="1"/>
  <c r="C51" i="1" s="1"/>
  <c r="E50" i="1"/>
  <c r="D50" i="1"/>
  <c r="C50" i="1"/>
  <c r="D49" i="1"/>
  <c r="C49" i="1"/>
  <c r="E49" i="1" s="1"/>
  <c r="E48" i="1"/>
  <c r="D48" i="1"/>
  <c r="C48" i="1"/>
  <c r="C47" i="1" s="1"/>
  <c r="D47" i="1"/>
  <c r="E46" i="1"/>
  <c r="D46" i="1"/>
  <c r="C46" i="1"/>
  <c r="D45" i="1"/>
  <c r="C45" i="1"/>
  <c r="E45" i="1" s="1"/>
  <c r="E44" i="1"/>
  <c r="D44" i="1"/>
  <c r="C44" i="1"/>
  <c r="E43" i="1"/>
  <c r="D43" i="1"/>
  <c r="C43" i="1"/>
  <c r="E42" i="1"/>
  <c r="D42" i="1"/>
  <c r="C42" i="1"/>
  <c r="D41" i="1"/>
  <c r="C41" i="1"/>
  <c r="E41" i="1" s="1"/>
  <c r="E40" i="1"/>
  <c r="D40" i="1"/>
  <c r="C40" i="1"/>
  <c r="E39" i="1"/>
  <c r="D39" i="1"/>
  <c r="C39" i="1"/>
  <c r="E38" i="1"/>
  <c r="D38" i="1"/>
  <c r="C38" i="1"/>
  <c r="D37" i="1"/>
  <c r="C37" i="1"/>
  <c r="E37" i="1" s="1"/>
  <c r="E36" i="1"/>
  <c r="D36" i="1"/>
  <c r="C36" i="1"/>
  <c r="E35" i="1"/>
  <c r="D35" i="1"/>
  <c r="C35" i="1"/>
  <c r="E34" i="1"/>
  <c r="D34" i="1"/>
  <c r="C34" i="1"/>
  <c r="D33" i="1"/>
  <c r="C33" i="1"/>
  <c r="E33" i="1" s="1"/>
  <c r="E32" i="1"/>
  <c r="D32" i="1"/>
  <c r="C32" i="1"/>
  <c r="E31" i="1"/>
  <c r="D31" i="1"/>
  <c r="D30" i="1" s="1"/>
  <c r="C31" i="1"/>
  <c r="C30" i="1" s="1"/>
  <c r="D29" i="1"/>
  <c r="C29" i="1"/>
  <c r="E29" i="1" s="1"/>
  <c r="D28" i="1"/>
  <c r="C28" i="1"/>
  <c r="C27" i="1" s="1"/>
  <c r="D27" i="1"/>
  <c r="D24" i="1"/>
  <c r="C24" i="1"/>
  <c r="E24" i="1" s="1"/>
  <c r="D23" i="1"/>
  <c r="C23" i="1"/>
  <c r="E23" i="1" s="1"/>
  <c r="E22" i="1"/>
  <c r="D22" i="1"/>
  <c r="C22" i="1"/>
  <c r="E21" i="1"/>
  <c r="D21" i="1"/>
  <c r="D20" i="1" s="1"/>
  <c r="C21" i="1"/>
  <c r="D19" i="1"/>
  <c r="D18" i="1" s="1"/>
  <c r="C19" i="1"/>
  <c r="C18" i="1" s="1"/>
  <c r="E17" i="1"/>
  <c r="D17" i="1"/>
  <c r="C17" i="1"/>
  <c r="D16" i="1"/>
  <c r="C16" i="1"/>
  <c r="E16" i="1" s="1"/>
  <c r="D15" i="1"/>
  <c r="C15" i="1"/>
  <c r="E15" i="1" s="1"/>
  <c r="E14" i="1"/>
  <c r="D14" i="1"/>
  <c r="C14" i="1"/>
  <c r="C13" i="1" s="1"/>
  <c r="D13" i="1"/>
  <c r="D12" i="1"/>
  <c r="C12" i="1"/>
  <c r="E12" i="1" s="1"/>
  <c r="D11" i="1"/>
  <c r="C11" i="1"/>
  <c r="E11" i="1" s="1"/>
  <c r="E10" i="1"/>
  <c r="D10" i="1"/>
  <c r="D9" i="1" s="1"/>
  <c r="C10" i="1"/>
  <c r="C9" i="1" s="1"/>
  <c r="D8" i="1"/>
  <c r="C8" i="1"/>
  <c r="E8" i="1" s="1"/>
  <c r="D7" i="1"/>
  <c r="C7" i="1"/>
  <c r="E7" i="1" s="1"/>
  <c r="E6" i="1"/>
  <c r="D6" i="1"/>
  <c r="C6" i="1"/>
  <c r="E5" i="1"/>
  <c r="E4" i="1" s="1"/>
  <c r="D5" i="1"/>
  <c r="C5" i="1"/>
  <c r="D4" i="1"/>
  <c r="D3" i="1"/>
  <c r="D2" i="1" s="1"/>
  <c r="C3" i="1"/>
  <c r="C2" i="1" s="1"/>
  <c r="C83" i="1" l="1"/>
  <c r="C87" i="1" s="1"/>
  <c r="D83" i="1"/>
  <c r="D87" i="1" s="1"/>
  <c r="E30" i="1"/>
  <c r="E20" i="1"/>
  <c r="E47" i="1"/>
  <c r="E13" i="1"/>
  <c r="D25" i="1"/>
  <c r="E65" i="1"/>
  <c r="E51" i="1"/>
  <c r="E9" i="1"/>
  <c r="E72" i="1"/>
  <c r="E70" i="1" s="1"/>
  <c r="E19" i="1"/>
  <c r="E18" i="1" s="1"/>
  <c r="E3" i="1"/>
  <c r="E2" i="1" s="1"/>
  <c r="E28" i="1"/>
  <c r="E27" i="1" s="1"/>
  <c r="C20" i="1"/>
  <c r="D74" i="1"/>
  <c r="C4" i="1"/>
  <c r="C25" i="1" s="1"/>
  <c r="C86" i="1" l="1"/>
  <c r="C84" i="1"/>
  <c r="D86" i="1"/>
  <c r="D84" i="1"/>
  <c r="E83" i="1"/>
  <c r="E87" i="1" s="1"/>
  <c r="E25" i="1"/>
  <c r="E86" i="1" l="1"/>
  <c r="E84" i="1"/>
</calcChain>
</file>

<file path=xl/sharedStrings.xml><?xml version="1.0" encoding="utf-8"?>
<sst xmlns="http://schemas.openxmlformats.org/spreadsheetml/2006/main" count="456" uniqueCount="154">
  <si>
    <t>MACROVOCE</t>
  </si>
  <si>
    <t>DESCRIZIONE MACROVOCE</t>
  </si>
  <si>
    <t>VARIAZIONE</t>
  </si>
  <si>
    <t>AGG.TO 2024</t>
  </si>
  <si>
    <t>PROVENTI DI NATURA TRIBUTARIA</t>
  </si>
  <si>
    <t>030001</t>
  </si>
  <si>
    <t>TASSA REGIONALE PER IL DIRITTO ALLO STUDIO UNIVERSITARIO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</si>
  <si>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</si>
  <si>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</si>
  <si>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</si>
  <si>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</si>
  <si>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</si>
  <si>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</si>
  <si>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</si>
  <si>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</si>
  <si>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</si>
  <si>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</si>
  <si>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</si>
  <si>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</si>
  <si>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</si>
  <si>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</si>
  <si>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</si>
  <si>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</si>
  <si>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</si>
  <si>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</si>
  <si>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</si>
  <si>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</si>
  <si>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</si>
  <si>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</si>
  <si>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</si>
  <si>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</si>
  <si>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</si>
  <si>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PROVENTI FINANZIARI</t>
  </si>
  <si>
    <t>036001</t>
  </si>
  <si>
    <t>INTERESSI ATTIVI</t>
  </si>
  <si>
    <t>PROVENTI STRAORDINARI</t>
  </si>
  <si>
    <t>037001</t>
  </si>
  <si>
    <t>INSUSSISTENZE DEL PASSIVO</t>
  </si>
  <si>
    <t>037002</t>
  </si>
  <si>
    <t>SOPRAVVENIENZE ATTIVE</t>
  </si>
  <si>
    <t>037003</t>
  </si>
  <si>
    <t>PLUSVALENZE</t>
  </si>
  <si>
    <t>037004</t>
  </si>
  <si>
    <t>ALTRI PROVENTI STRAORDINARI</t>
  </si>
  <si>
    <t>COMPONENTI POSITIVI DELLA GESTIONE</t>
  </si>
  <si>
    <t>ACQUISTO DI MATERIE PRIME E/O BENI DI CONSUMO</t>
  </si>
  <si>
    <t>040001</t>
  </si>
  <si>
    <t>GIORNALI, RIVISTE E PUBBLICAZIONI</t>
  </si>
  <si>
    <t>040002</t>
  </si>
  <si>
    <t>ALTRI BENI DI CONSUMO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</si>
  <si>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</si>
  <si>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</si>
  <si>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</si>
  <si>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</si>
  <si>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</si>
  <si>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</si>
  <si>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</si>
  <si>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</si>
  <si>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</si>
  <si>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</si>
  <si>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</si>
  <si>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</si>
  <si>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</si>
  <si>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</si>
  <si>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</si>
  <si>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</si>
  <si>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</si>
  <si>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</si>
  <si>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</si>
  <si>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</si>
  <si>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</si>
  <si>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</si>
  <si>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</si>
  <si>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</si>
  <si>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</si>
  <si>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</si>
  <si>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</si>
  <si>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</si>
  <si>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</si>
  <si>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</si>
  <si>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</si>
  <si>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</si>
  <si>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</si>
  <si>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</si>
  <si>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</si>
  <si>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</si>
  <si>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</si>
  <si>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</si>
  <si>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</si>
  <si>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</si>
  <si>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</si>
  <si>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</si>
  <si>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</si>
  <si>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</si>
  <si>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</si>
  <si>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</si>
  <si>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</si>
  <si>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</si>
  <si>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</si>
  <si>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</si>
  <si>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</si>
  <si>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</si>
  <si>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</si>
  <si>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</si>
  <si>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</si>
  <si>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</si>
  <si>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</si>
  <si>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</si>
  <si>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044001I</t>
  </si>
  <si>
    <t>IMPOSTE E TASSE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</si>
  <si>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</si>
  <si>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</si>
  <si>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</si>
  <si>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</si>
  <si>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</si>
  <si>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</si>
  <si>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</si>
  <si>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</si>
  <si>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</si>
  <si>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</si>
  <si>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</si>
  <si>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</si>
  <si>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</si>
  <si>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PAT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</si>
  <si>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</si>
  <si>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</si>
  <si>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</si>
  <si>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</si>
  <si>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</si>
  <si>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</si>
  <si>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</si>
  <si>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</si>
  <si>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</si>
  <si>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</si>
  <si>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</si>
  <si>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</si>
  <si>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</si>
  <si>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</si>
  <si>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ONERI STRAORDINARI</t>
  </si>
  <si>
    <t>049001</t>
  </si>
  <si>
    <t>INSUSSISTENZE DELL'ATTIVO</t>
  </si>
  <si>
    <t>049002</t>
  </si>
  <si>
    <t>SOPRAVVENIENZE PASSIVE</t>
  </si>
  <si>
    <t>049003</t>
  </si>
  <si>
    <t>MINUSVALENZE</t>
  </si>
  <si>
    <t>049004</t>
  </si>
  <si>
    <t>ALTRI ONERI STRAORDINARI</t>
  </si>
  <si>
    <t>COMPONENTI NEGATIVI DELLA GESTIONE</t>
  </si>
  <si>
    <t>DIFFERENZA TRA RICAVI E COSTI</t>
  </si>
  <si>
    <t>AGG.TO 2025</t>
  </si>
  <si>
    <t>AGG.TO 2026</t>
  </si>
  <si>
    <t>2026</t>
  </si>
  <si>
    <t>2025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</si>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</sst>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7" fillId="0" borderId="0" applyNumberFormat="0" applyFill="0" applyBorder="0" applyProtection="0">
      <alignment horizontal="center"/>
    </xf>
    <xf numFmtId="0" fontId="7" fillId="0" borderId="0" applyNumberFormat="0" applyFill="0" applyBorder="0" applyProtection="0">
      <alignment horizontal="center" textRotation="90"/>
    </xf>
    <xf numFmtId="0" fontId="6" fillId="0" borderId="0" applyNumberFormat="0" applyFill="0" applyBorder="0" applyProtection="0"/>
    <xf numFmtId="164" fontId="6" fillId="0" borderId="0" applyFill="0" applyBorder="0" applyProtection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quotePrefix="1" applyNumberFormat="1" applyFont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9" fontId="3" fillId="0" borderId="0" xfId="0" applyNumberFormat="1" applyFont="1"/>
    <xf numFmtId="4" fontId="3" fillId="0" borderId="0" xfId="0" applyNumberFormat="1" applyFont="1"/>
    <xf numFmtId="0" fontId="3" fillId="4" borderId="1" xfId="0" applyFont="1" applyFill="1" applyBorder="1"/>
    <xf numFmtId="0" fontId="3" fillId="0" borderId="0" xfId="0" applyFont="1" applyAlignment="1">
      <alignment horizontal="right"/>
    </xf>
    <xf numFmtId="4" fontId="3" fillId="0" borderId="2" xfId="0" applyNumberFormat="1" applyFont="1" applyBorder="1"/>
    <xf numFmtId="0" fontId="0" fillId="0" borderId="0" xfId="0"/>
    <xf numFmtId="0" fontId="3" fillId="0" borderId="0" xfId="0" applyFont="1"/>
    <xf numFmtId="4" fontId="3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0" xfId="0" applyNumberFormat="1" applyFont="1"/>
    <xf numFmtId="4" fontId="3" fillId="0" borderId="2" xfId="0" applyNumberFormat="1" applyFont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" fontId="3" fillId="0" borderId="1" xfId="0" applyNumberFormat="1" applyFont="1" applyFill="1" applyBorder="1"/>
    <xf numFmtId="4" fontId="3" fillId="0" borderId="1" xfId="0" quotePrefix="1" applyNumberFormat="1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49" fontId="3" fillId="0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3" fillId="4" borderId="1" xfId="0" applyFont="1" applyFill="1" applyBorder="1"/>
    <xf numFmtId="0" fontId="3" fillId="0" borderId="0" xfId="0" applyFont="1" applyFill="1" applyBorder="1"/>
    <xf numFmtId="4" fontId="3" fillId="0" borderId="0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/>
    <xf numFmtId="0" fontId="3" fillId="0" borderId="0" xfId="0" applyFont="1"/>
    <xf numFmtId="4" fontId="3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0" xfId="0" applyNumberFormat="1" applyFont="1"/>
    <xf numFmtId="4" fontId="3" fillId="0" borderId="2" xfId="0" applyNumberFormat="1" applyFont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" fontId="3" fillId="0" borderId="1" xfId="0" applyNumberFormat="1" applyFont="1" applyFill="1" applyBorder="1"/>
    <xf numFmtId="4" fontId="3" fillId="0" borderId="1" xfId="0" quotePrefix="1" applyNumberFormat="1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49" fontId="3" fillId="0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3" fillId="4" borderId="1" xfId="0" applyFont="1" applyFill="1" applyBorder="1"/>
    <xf numFmtId="0" fontId="3" fillId="0" borderId="0" xfId="0" applyFont="1" applyFill="1" applyBorder="1"/>
    <xf numFmtId="4" fontId="3" fillId="0" borderId="0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9">
    <cellStyle name="Intestazione" xfId="2" xr:uid="{C54C257E-6005-425B-802F-2B8457FA81FD}"/>
    <cellStyle name="Intestazione1" xfId="3" xr:uid="{BEE0BEB0-7900-4F0F-8E4D-A887F75702A2}"/>
    <cellStyle name="Normale" xfId="0" builtinId="0"/>
    <cellStyle name="Normale 2" xfId="6" xr:uid="{784DB5A7-DAEB-4DEF-957F-5AE995C2B283}"/>
    <cellStyle name="Normale 2 2" xfId="8" xr:uid="{4C10F9DB-CEED-4D04-8B77-0041127DBCAF}"/>
    <cellStyle name="Normale 3" xfId="1" xr:uid="{DD7AECC6-6D32-4C01-AFDC-43B6E8E536F3}"/>
    <cellStyle name="Normale 4" xfId="7" xr:uid="{E6DA08B9-A394-4563-BD35-F5AD03AFA922}"/>
    <cellStyle name="Risultato" xfId="4" xr:uid="{994AC6B0-45C9-45C9-A069-6AF286D16947}"/>
    <cellStyle name="Risultato2" xfId="5" xr:uid="{FC8229FB-6598-49A4-B0D4-766CD86E5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4/VARIAZIONE%20BUDGET%20CORRENTE/VARIAZIONE_2024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_DARIP_AUTOMATICO"/>
      <sheetName val="CDR_DAINS_DARIP"/>
      <sheetName val="CDR_RIPIANATO"/>
      <sheetName val="direttive come preventivo"/>
      <sheetName val="direttive_infondo"/>
      <sheetName val="delibera"/>
      <sheetName val="SLIDES"/>
    </sheetNames>
    <sheetDataSet>
      <sheetData sheetId="0" refreshError="1"/>
      <sheetData sheetId="1">
        <row r="3">
          <cell r="D3">
            <v>2650000</v>
          </cell>
          <cell r="K3">
            <v>-150000</v>
          </cell>
        </row>
        <row r="5">
          <cell r="D5">
            <v>7900</v>
          </cell>
          <cell r="K5">
            <v>0</v>
          </cell>
        </row>
        <row r="6">
          <cell r="D6">
            <v>3094497</v>
          </cell>
          <cell r="K6">
            <v>155500</v>
          </cell>
        </row>
        <row r="7">
          <cell r="D7">
            <v>70000</v>
          </cell>
          <cell r="K7">
            <v>-70000</v>
          </cell>
        </row>
        <row r="8">
          <cell r="D8">
            <v>0</v>
          </cell>
          <cell r="K8">
            <v>0</v>
          </cell>
        </row>
        <row r="10">
          <cell r="D10">
            <v>13904801.91</v>
          </cell>
        </row>
        <row r="11">
          <cell r="K11">
            <v>0</v>
          </cell>
        </row>
        <row r="12">
          <cell r="D12">
            <v>2900000</v>
          </cell>
          <cell r="K12">
            <v>0</v>
          </cell>
        </row>
        <row r="14">
          <cell r="D14">
            <v>10503</v>
          </cell>
          <cell r="K14">
            <v>0</v>
          </cell>
        </row>
        <row r="15">
          <cell r="D15">
            <v>2000</v>
          </cell>
          <cell r="K15">
            <v>0</v>
          </cell>
        </row>
        <row r="16">
          <cell r="D16">
            <v>362000</v>
          </cell>
          <cell r="K16">
            <v>103000</v>
          </cell>
        </row>
        <row r="17">
          <cell r="D17">
            <v>153100</v>
          </cell>
          <cell r="K17">
            <v>30000</v>
          </cell>
        </row>
        <row r="19">
          <cell r="D19">
            <v>5000</v>
          </cell>
          <cell r="K19">
            <v>4000</v>
          </cell>
        </row>
        <row r="21">
          <cell r="D21">
            <v>0</v>
          </cell>
          <cell r="K21">
            <v>0</v>
          </cell>
        </row>
        <row r="22">
          <cell r="D22">
            <v>0</v>
          </cell>
          <cell r="K22">
            <v>0</v>
          </cell>
        </row>
        <row r="23">
          <cell r="D23">
            <v>0</v>
          </cell>
          <cell r="K23">
            <v>0</v>
          </cell>
        </row>
        <row r="24">
          <cell r="D24">
            <v>0</v>
          </cell>
          <cell r="K24">
            <v>0</v>
          </cell>
        </row>
        <row r="28">
          <cell r="D28">
            <v>4000</v>
          </cell>
          <cell r="K28">
            <v>0</v>
          </cell>
        </row>
        <row r="29">
          <cell r="D29">
            <v>73600</v>
          </cell>
          <cell r="K29">
            <v>1000</v>
          </cell>
        </row>
        <row r="31">
          <cell r="D31">
            <v>62000</v>
          </cell>
          <cell r="K31">
            <v>0</v>
          </cell>
        </row>
        <row r="32">
          <cell r="D32">
            <v>8700</v>
          </cell>
          <cell r="K32">
            <v>0</v>
          </cell>
        </row>
        <row r="33">
          <cell r="D33">
            <v>5000</v>
          </cell>
          <cell r="K33">
            <v>0</v>
          </cell>
        </row>
        <row r="34">
          <cell r="D34">
            <v>13000</v>
          </cell>
          <cell r="K34">
            <v>0</v>
          </cell>
        </row>
        <row r="35">
          <cell r="D35">
            <v>1344280</v>
          </cell>
          <cell r="K35">
            <v>110000</v>
          </cell>
        </row>
        <row r="36">
          <cell r="D36">
            <v>906753.66</v>
          </cell>
          <cell r="K36">
            <v>0</v>
          </cell>
        </row>
        <row r="37">
          <cell r="D37">
            <v>712000</v>
          </cell>
          <cell r="K37">
            <v>250000</v>
          </cell>
        </row>
        <row r="38">
          <cell r="D38">
            <v>50000</v>
          </cell>
          <cell r="K38">
            <v>0</v>
          </cell>
        </row>
        <row r="39">
          <cell r="D39">
            <v>4581.75</v>
          </cell>
          <cell r="K39">
            <v>0</v>
          </cell>
        </row>
        <row r="40">
          <cell r="D40">
            <v>113500</v>
          </cell>
          <cell r="K40">
            <v>0</v>
          </cell>
        </row>
        <row r="41">
          <cell r="D41">
            <v>1325500</v>
          </cell>
          <cell r="K41">
            <v>30000</v>
          </cell>
        </row>
        <row r="42">
          <cell r="D42">
            <v>970500</v>
          </cell>
          <cell r="K42">
            <v>90000</v>
          </cell>
        </row>
        <row r="43">
          <cell r="D43">
            <v>34086.67</v>
          </cell>
          <cell r="K43">
            <v>2563.33</v>
          </cell>
        </row>
        <row r="44">
          <cell r="D44">
            <v>7981.58</v>
          </cell>
          <cell r="K44">
            <v>0</v>
          </cell>
        </row>
        <row r="45">
          <cell r="D45">
            <v>180256</v>
          </cell>
          <cell r="K45">
            <v>10000</v>
          </cell>
        </row>
        <row r="46">
          <cell r="D46">
            <v>446700</v>
          </cell>
          <cell r="K46">
            <v>0</v>
          </cell>
        </row>
        <row r="48">
          <cell r="D48">
            <v>124000</v>
          </cell>
          <cell r="K48">
            <v>21000</v>
          </cell>
        </row>
        <row r="49">
          <cell r="D49">
            <v>15164</v>
          </cell>
          <cell r="K49">
            <v>2000</v>
          </cell>
        </row>
        <row r="50">
          <cell r="D50">
            <v>1100</v>
          </cell>
          <cell r="K50">
            <v>0</v>
          </cell>
        </row>
        <row r="52">
          <cell r="D52">
            <v>1250000</v>
          </cell>
          <cell r="K52">
            <v>92000</v>
          </cell>
        </row>
        <row r="53">
          <cell r="D53">
            <v>360000</v>
          </cell>
          <cell r="K53">
            <v>39500</v>
          </cell>
        </row>
        <row r="54">
          <cell r="D54">
            <v>0</v>
          </cell>
          <cell r="K54">
            <v>0</v>
          </cell>
        </row>
        <row r="55">
          <cell r="D55">
            <v>41100</v>
          </cell>
          <cell r="K55">
            <v>0</v>
          </cell>
        </row>
        <row r="57">
          <cell r="D57">
            <v>398800</v>
          </cell>
          <cell r="K57">
            <v>0</v>
          </cell>
        </row>
        <row r="58">
          <cell r="D58">
            <v>62500</v>
          </cell>
          <cell r="K58">
            <v>0</v>
          </cell>
        </row>
        <row r="59">
          <cell r="D59">
            <v>18000</v>
          </cell>
          <cell r="K59">
            <v>0</v>
          </cell>
        </row>
        <row r="60">
          <cell r="D60">
            <v>1540</v>
          </cell>
          <cell r="K60">
            <v>0</v>
          </cell>
        </row>
        <row r="61">
          <cell r="D61">
            <v>425000</v>
          </cell>
          <cell r="K61">
            <v>15000</v>
          </cell>
        </row>
        <row r="63">
          <cell r="D63">
            <v>2667196.88</v>
          </cell>
          <cell r="K63">
            <v>194803.12</v>
          </cell>
        </row>
        <row r="64">
          <cell r="D64">
            <v>38000</v>
          </cell>
          <cell r="K64">
            <v>0</v>
          </cell>
        </row>
        <row r="66">
          <cell r="D66">
            <v>50000</v>
          </cell>
          <cell r="K66">
            <v>0</v>
          </cell>
        </row>
        <row r="67">
          <cell r="D67">
            <v>10002632.91</v>
          </cell>
          <cell r="K67">
            <v>2339890.75</v>
          </cell>
        </row>
        <row r="68">
          <cell r="D68">
            <v>60000</v>
          </cell>
          <cell r="K68">
            <v>20000</v>
          </cell>
        </row>
        <row r="69">
          <cell r="D69">
            <v>1235278.46</v>
          </cell>
          <cell r="K69">
            <v>0</v>
          </cell>
        </row>
        <row r="71">
          <cell r="D71">
            <v>35000</v>
          </cell>
          <cell r="K71">
            <v>0</v>
          </cell>
        </row>
        <row r="72">
          <cell r="K72">
            <v>0</v>
          </cell>
        </row>
        <row r="73">
          <cell r="D73">
            <v>92000</v>
          </cell>
          <cell r="K73">
            <v>30000</v>
          </cell>
        </row>
        <row r="75">
          <cell r="K75">
            <v>0</v>
          </cell>
        </row>
        <row r="76">
          <cell r="D76">
            <v>50</v>
          </cell>
          <cell r="K76">
            <v>0</v>
          </cell>
        </row>
        <row r="77">
          <cell r="D77">
            <v>20000</v>
          </cell>
          <cell r="K77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</sheetData>
      <sheetData sheetId="2">
        <row r="10">
          <cell r="K10">
            <v>3175257.2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7FD8-89FE-4B07-B409-F256CF492C5C}">
  <dimension ref="A1:E92"/>
  <sheetViews>
    <sheetView workbookViewId="0">
      <selection activeCell="L17" sqref="L17"/>
    </sheetView>
  </sheetViews>
  <sheetFormatPr defaultRowHeight="12.75" x14ac:dyDescent="0.2"/>
  <cols>
    <col min="1" max="1" width="10.7109375" style="17" customWidth="1"/>
    <col min="2" max="2" width="73" style="7" customWidth="1"/>
    <col min="3" max="5" width="16.140625" style="18" customWidth="1"/>
    <col min="6" max="6" width="25.7109375" style="7" bestFit="1" customWidth="1"/>
    <col min="7" max="16384" width="9.140625" style="7"/>
  </cols>
  <sheetData>
    <row r="1" spans="1:5" s="3" customFormat="1" ht="33.75" customHeight="1" x14ac:dyDescent="0.25">
      <c r="A1" s="1" t="s">
        <v>0</v>
      </c>
      <c r="B1" s="2" t="s">
        <v>1</v>
      </c>
      <c r="C1" s="1" t="s">
        <v>153</v>
      </c>
      <c r="D1" s="1" t="s">
        <v>2</v>
      </c>
      <c r="E1" s="1" t="s">
        <v>3</v>
      </c>
    </row>
    <row r="2" spans="1:5" ht="18" customHeight="1" x14ac:dyDescent="0.2">
      <c r="A2" s="4"/>
      <c r="B2" s="5" t="s">
        <v>4</v>
      </c>
      <c r="C2" s="6">
        <f>C3</f>
        <v>2650000</v>
      </c>
      <c r="D2" s="6">
        <f>D3</f>
        <v>-150000</v>
      </c>
      <c r="E2" s="6">
        <f>E3</f>
        <v>2500000</v>
      </c>
    </row>
    <row r="3" spans="1:5" x14ac:dyDescent="0.2">
      <c r="A3" s="8" t="s">
        <v>5</v>
      </c>
      <c r="B3" s="9" t="s">
        <v>6</v>
      </c>
      <c r="C3" s="10">
        <f>[1]CDR_DAINS_DARIP!D3</f>
        <v>2650000</v>
      </c>
      <c r="D3" s="10">
        <f>[1]CDR_DAINS_DARIP!K3</f>
        <v>-150000</v>
      </c>
      <c r="E3" s="10">
        <f>SUM(C3+D3)</f>
        <v>2500000</v>
      </c>
    </row>
    <row r="4" spans="1:5" ht="18" customHeight="1" x14ac:dyDescent="0.2">
      <c r="A4" s="4"/>
      <c r="B4" s="5" t="s">
        <v>7</v>
      </c>
      <c r="C4" s="6">
        <f>SUM(C5:C8)</f>
        <v>3172397</v>
      </c>
      <c r="D4" s="6">
        <f>SUM(D5:D8)</f>
        <v>85500</v>
      </c>
      <c r="E4" s="6">
        <f>SUM(E5:E8)</f>
        <v>3257897</v>
      </c>
    </row>
    <row r="5" spans="1:5" ht="18" customHeight="1" x14ac:dyDescent="0.2">
      <c r="A5" s="8" t="s">
        <v>8</v>
      </c>
      <c r="B5" s="9" t="s">
        <v>9</v>
      </c>
      <c r="C5" s="10">
        <f>[1]CDR_DAINS_DARIP!D5</f>
        <v>7900</v>
      </c>
      <c r="D5" s="10">
        <f>[1]CDR_DAINS_DARIP!K5</f>
        <v>0</v>
      </c>
      <c r="E5" s="10">
        <f>SUM(C5:D5)</f>
        <v>7900</v>
      </c>
    </row>
    <row r="6" spans="1:5" x14ac:dyDescent="0.2">
      <c r="A6" s="8" t="s">
        <v>10</v>
      </c>
      <c r="B6" s="9" t="s">
        <v>11</v>
      </c>
      <c r="C6" s="10">
        <f>[1]CDR_DAINS_DARIP!D6</f>
        <v>3094497</v>
      </c>
      <c r="D6" s="10">
        <f>[1]CDR_DAINS_DARIP!K6</f>
        <v>155500</v>
      </c>
      <c r="E6" s="10">
        <f>SUM(C6:D6)</f>
        <v>3249997</v>
      </c>
    </row>
    <row r="7" spans="1:5" ht="18" customHeight="1" x14ac:dyDescent="0.2">
      <c r="A7" s="8" t="s">
        <v>12</v>
      </c>
      <c r="B7" s="9" t="s">
        <v>13</v>
      </c>
      <c r="C7" s="10">
        <f>[1]CDR_DAINS_DARIP!D7</f>
        <v>70000</v>
      </c>
      <c r="D7" s="10">
        <f>[1]CDR_DAINS_DARIP!K7</f>
        <v>-70000</v>
      </c>
      <c r="E7" s="10">
        <f>SUM(C7:D7)</f>
        <v>0</v>
      </c>
    </row>
    <row r="8" spans="1:5" ht="18" customHeight="1" x14ac:dyDescent="0.2">
      <c r="A8" s="8" t="s">
        <v>14</v>
      </c>
      <c r="B8" s="9" t="s">
        <v>15</v>
      </c>
      <c r="C8" s="10">
        <f>[1]CDR_DAINS_DARIP!D8</f>
        <v>0</v>
      </c>
      <c r="D8" s="10">
        <f>[1]CDR_DAINS_DARIP!K8</f>
        <v>0</v>
      </c>
      <c r="E8" s="10">
        <f>SUM(C8:D8)</f>
        <v>0</v>
      </c>
    </row>
    <row r="9" spans="1:5" ht="18" customHeight="1" x14ac:dyDescent="0.2">
      <c r="A9" s="4"/>
      <c r="B9" s="5" t="s">
        <v>16</v>
      </c>
      <c r="C9" s="6">
        <f>SUM(C10:C12)</f>
        <v>16804801.91</v>
      </c>
      <c r="D9" s="6">
        <f>SUM(D10:D12)</f>
        <v>3175257.2</v>
      </c>
      <c r="E9" s="6">
        <f>SUM(E10:E12)</f>
        <v>19980059.109999999</v>
      </c>
    </row>
    <row r="10" spans="1:5" ht="18" customHeight="1" x14ac:dyDescent="0.2">
      <c r="A10" s="8" t="s">
        <v>17</v>
      </c>
      <c r="B10" s="9" t="s">
        <v>18</v>
      </c>
      <c r="C10" s="11">
        <f>[1]CDR_DAINS_DARIP!D10</f>
        <v>13904801.91</v>
      </c>
      <c r="D10" s="10">
        <f>[1]CDR_RIPIANATO!K10</f>
        <v>3175257.2</v>
      </c>
      <c r="E10" s="10">
        <f>SUM(C10:D10)</f>
        <v>17080059.109999999</v>
      </c>
    </row>
    <row r="11" spans="1:5" ht="18" customHeight="1" x14ac:dyDescent="0.2">
      <c r="A11" s="8" t="s">
        <v>19</v>
      </c>
      <c r="B11" s="9" t="s">
        <v>20</v>
      </c>
      <c r="C11" s="11">
        <f>[1]CDR_DAINS_DARIP!D11</f>
        <v>0</v>
      </c>
      <c r="D11" s="10">
        <f>[1]CDR_DAINS_DARIP!K11</f>
        <v>0</v>
      </c>
      <c r="E11" s="10">
        <f>SUM(C11:D11)</f>
        <v>0</v>
      </c>
    </row>
    <row r="12" spans="1:5" ht="18" customHeight="1" x14ac:dyDescent="0.2">
      <c r="A12" s="8" t="s">
        <v>21</v>
      </c>
      <c r="B12" s="9" t="s">
        <v>22</v>
      </c>
      <c r="C12" s="11">
        <f>[1]CDR_DAINS_DARIP!D12</f>
        <v>2900000</v>
      </c>
      <c r="D12" s="10">
        <f>[1]CDR_DAINS_DARIP!K12</f>
        <v>0</v>
      </c>
      <c r="E12" s="10">
        <f>SUM(C12:D12)</f>
        <v>2900000</v>
      </c>
    </row>
    <row r="13" spans="1:5" ht="18" customHeight="1" x14ac:dyDescent="0.2">
      <c r="A13" s="4"/>
      <c r="B13" s="5" t="s">
        <v>23</v>
      </c>
      <c r="C13" s="6">
        <f>SUM(C14:C17)</f>
        <v>527603</v>
      </c>
      <c r="D13" s="6">
        <f>SUM(D14:D17)</f>
        <v>133000</v>
      </c>
      <c r="E13" s="6">
        <f>SUM(E14:E17)</f>
        <v>660603</v>
      </c>
    </row>
    <row r="14" spans="1:5" ht="18" customHeight="1" x14ac:dyDescent="0.2">
      <c r="A14" s="8" t="s">
        <v>24</v>
      </c>
      <c r="B14" s="9" t="s">
        <v>25</v>
      </c>
      <c r="C14" s="10">
        <f>[1]CDR_DAINS_DARIP!D14</f>
        <v>10503</v>
      </c>
      <c r="D14" s="10">
        <f>[1]CDR_DAINS_DARIP!K14</f>
        <v>0</v>
      </c>
      <c r="E14" s="10">
        <f>SUM(C14:D14)</f>
        <v>10503</v>
      </c>
    </row>
    <row r="15" spans="1:5" ht="18" customHeight="1" x14ac:dyDescent="0.2">
      <c r="A15" s="8" t="s">
        <v>26</v>
      </c>
      <c r="B15" s="9" t="s">
        <v>27</v>
      </c>
      <c r="C15" s="10">
        <f>[1]CDR_DAINS_DARIP!D15</f>
        <v>2000</v>
      </c>
      <c r="D15" s="10">
        <f>[1]CDR_DAINS_DARIP!K15</f>
        <v>0</v>
      </c>
      <c r="E15" s="10">
        <f>SUM(C15:D15)</f>
        <v>2000</v>
      </c>
    </row>
    <row r="16" spans="1:5" ht="33.75" customHeight="1" x14ac:dyDescent="0.2">
      <c r="A16" s="8" t="s">
        <v>28</v>
      </c>
      <c r="B16" s="9" t="s">
        <v>29</v>
      </c>
      <c r="C16" s="10">
        <f>[1]CDR_DAINS_DARIP!D16</f>
        <v>362000</v>
      </c>
      <c r="D16" s="10">
        <f>[1]CDR_DAINS_DARIP!K16</f>
        <v>103000</v>
      </c>
      <c r="E16" s="10">
        <f>SUM(C16:D16)</f>
        <v>465000</v>
      </c>
    </row>
    <row r="17" spans="1:5" ht="38.25" customHeight="1" x14ac:dyDescent="0.2">
      <c r="A17" s="8" t="s">
        <v>30</v>
      </c>
      <c r="B17" s="9" t="s">
        <v>31</v>
      </c>
      <c r="C17" s="10">
        <f>[1]CDR_DAINS_DARIP!D17</f>
        <v>153100</v>
      </c>
      <c r="D17" s="10">
        <f>[1]CDR_DAINS_DARIP!K17</f>
        <v>30000</v>
      </c>
      <c r="E17" s="10">
        <f>SUM(C17:D17)</f>
        <v>183100</v>
      </c>
    </row>
    <row r="18" spans="1:5" ht="18" customHeight="1" x14ac:dyDescent="0.2">
      <c r="A18" s="4"/>
      <c r="B18" s="5" t="s">
        <v>32</v>
      </c>
      <c r="C18" s="6">
        <f>C19</f>
        <v>5000</v>
      </c>
      <c r="D18" s="6">
        <f>D19</f>
        <v>4000</v>
      </c>
      <c r="E18" s="6">
        <f>E19</f>
        <v>9000</v>
      </c>
    </row>
    <row r="19" spans="1:5" ht="18" customHeight="1" x14ac:dyDescent="0.2">
      <c r="A19" s="8" t="s">
        <v>33</v>
      </c>
      <c r="B19" s="9" t="s">
        <v>34</v>
      </c>
      <c r="C19" s="10">
        <f>[1]CDR_DAINS_DARIP!D19</f>
        <v>5000</v>
      </c>
      <c r="D19" s="10">
        <f>[1]CDR_DAINS_DARIP!K19</f>
        <v>4000</v>
      </c>
      <c r="E19" s="10">
        <f>SUM(C19:D19)</f>
        <v>9000</v>
      </c>
    </row>
    <row r="20" spans="1:5" ht="18" customHeight="1" x14ac:dyDescent="0.2">
      <c r="A20" s="4"/>
      <c r="B20" s="5" t="s">
        <v>35</v>
      </c>
      <c r="C20" s="6">
        <f>SUM(C21:C24)</f>
        <v>0</v>
      </c>
      <c r="D20" s="6">
        <f>SUM(D21:D24)</f>
        <v>0</v>
      </c>
      <c r="E20" s="6">
        <f>SUM(E21:E24)</f>
        <v>0</v>
      </c>
    </row>
    <row r="21" spans="1:5" ht="18" customHeight="1" x14ac:dyDescent="0.2">
      <c r="A21" s="8" t="s">
        <v>36</v>
      </c>
      <c r="B21" s="9" t="s">
        <v>37</v>
      </c>
      <c r="C21" s="10">
        <f>[1]CDR_DAINS_DARIP!D21</f>
        <v>0</v>
      </c>
      <c r="D21" s="10">
        <f>[1]CDR_DAINS_DARIP!K21</f>
        <v>0</v>
      </c>
      <c r="E21" s="10">
        <f>SUM(C21:D21)</f>
        <v>0</v>
      </c>
    </row>
    <row r="22" spans="1:5" ht="18" customHeight="1" x14ac:dyDescent="0.2">
      <c r="A22" s="8" t="s">
        <v>38</v>
      </c>
      <c r="B22" s="9" t="s">
        <v>39</v>
      </c>
      <c r="C22" s="10">
        <f>[1]CDR_DAINS_DARIP!D22</f>
        <v>0</v>
      </c>
      <c r="D22" s="10">
        <f>[1]CDR_DAINS_DARIP!K22</f>
        <v>0</v>
      </c>
      <c r="E22" s="10">
        <f>SUM(C22:D22)</f>
        <v>0</v>
      </c>
    </row>
    <row r="23" spans="1:5" ht="18" customHeight="1" x14ac:dyDescent="0.2">
      <c r="A23" s="8" t="s">
        <v>40</v>
      </c>
      <c r="B23" s="9" t="s">
        <v>41</v>
      </c>
      <c r="C23" s="10">
        <f>[1]CDR_DAINS_DARIP!D23</f>
        <v>0</v>
      </c>
      <c r="D23" s="10">
        <f>[1]CDR_DAINS_DARIP!K23</f>
        <v>0</v>
      </c>
      <c r="E23" s="10">
        <f>SUM(C23:D23)</f>
        <v>0</v>
      </c>
    </row>
    <row r="24" spans="1:5" ht="18" customHeight="1" x14ac:dyDescent="0.2">
      <c r="A24" s="8" t="s">
        <v>42</v>
      </c>
      <c r="B24" s="9" t="s">
        <v>43</v>
      </c>
      <c r="C24" s="10">
        <f>[1]CDR_DAINS_DARIP!D24</f>
        <v>0</v>
      </c>
      <c r="D24" s="10">
        <f>[1]CDR_DAINS_DARIP!K24</f>
        <v>0</v>
      </c>
      <c r="E24" s="10">
        <f>SUM(C24:D24)</f>
        <v>0</v>
      </c>
    </row>
    <row r="25" spans="1:5" ht="18" customHeight="1" x14ac:dyDescent="0.2">
      <c r="A25" s="12"/>
      <c r="B25" s="13" t="s">
        <v>44</v>
      </c>
      <c r="C25" s="14">
        <f>SUM(C2+C4+C9+C13+C18+C20)</f>
        <v>23159801.91</v>
      </c>
      <c r="D25" s="14">
        <f>SUM(D2+D4+D9+D13+D18+D20)</f>
        <v>3247757.2</v>
      </c>
      <c r="E25" s="14">
        <f>SUM(E2+E4+E9+E13+E18+E20)</f>
        <v>26407559.109999999</v>
      </c>
    </row>
    <row r="26" spans="1:5" ht="18" customHeight="1" x14ac:dyDescent="0.2">
      <c r="A26" s="8"/>
      <c r="B26" s="9"/>
      <c r="C26" s="10"/>
      <c r="D26" s="10"/>
      <c r="E26" s="10"/>
    </row>
    <row r="27" spans="1:5" ht="18" customHeight="1" x14ac:dyDescent="0.2">
      <c r="A27" s="4"/>
      <c r="B27" s="5" t="s">
        <v>45</v>
      </c>
      <c r="C27" s="6">
        <f>SUM(C28:C29)</f>
        <v>77600</v>
      </c>
      <c r="D27" s="6">
        <f>SUM(D28:D29)</f>
        <v>1000</v>
      </c>
      <c r="E27" s="6">
        <f>SUM(E28:E29)</f>
        <v>78600</v>
      </c>
    </row>
    <row r="28" spans="1:5" ht="18" customHeight="1" x14ac:dyDescent="0.2">
      <c r="A28" s="8" t="s">
        <v>46</v>
      </c>
      <c r="B28" s="9" t="s">
        <v>47</v>
      </c>
      <c r="C28" s="10">
        <f>[1]CDR_DAINS_DARIP!D28</f>
        <v>4000</v>
      </c>
      <c r="D28" s="10">
        <f>[1]CDR_DAINS_DARIP!K28</f>
        <v>0</v>
      </c>
      <c r="E28" s="10">
        <f>SUM(C28:D28)</f>
        <v>4000</v>
      </c>
    </row>
    <row r="29" spans="1:5" x14ac:dyDescent="0.2">
      <c r="A29" s="8" t="s">
        <v>48</v>
      </c>
      <c r="B29" s="9" t="s">
        <v>49</v>
      </c>
      <c r="C29" s="10">
        <f>[1]CDR_DAINS_DARIP!D29</f>
        <v>73600</v>
      </c>
      <c r="D29" s="10">
        <f>[1]CDR_DAINS_DARIP!K29</f>
        <v>1000</v>
      </c>
      <c r="E29" s="10">
        <f>SUM(C29:D29)</f>
        <v>74600</v>
      </c>
    </row>
    <row r="30" spans="1:5" ht="18" customHeight="1" x14ac:dyDescent="0.2">
      <c r="A30" s="4"/>
      <c r="B30" s="5" t="s">
        <v>50</v>
      </c>
      <c r="C30" s="6">
        <f>SUM(C31:C46)</f>
        <v>6184839.6600000001</v>
      </c>
      <c r="D30" s="6">
        <f>SUM(D31:D46)</f>
        <v>492563.33</v>
      </c>
      <c r="E30" s="6">
        <f>SUM(E31:E46)</f>
        <v>6677402.9900000002</v>
      </c>
    </row>
    <row r="31" spans="1:5" ht="18" customHeight="1" x14ac:dyDescent="0.2">
      <c r="A31" s="8" t="s">
        <v>51</v>
      </c>
      <c r="B31" s="9" t="s">
        <v>52</v>
      </c>
      <c r="C31" s="10">
        <f>[1]CDR_DAINS_DARIP!D31</f>
        <v>62000</v>
      </c>
      <c r="D31" s="10">
        <f>[1]CDR_DAINS_DARIP!K31</f>
        <v>0</v>
      </c>
      <c r="E31" s="10">
        <f t="shared" ref="E31:E46" si="0">SUM(C31:D31)</f>
        <v>62000</v>
      </c>
    </row>
    <row r="32" spans="1:5" ht="18" customHeight="1" x14ac:dyDescent="0.2">
      <c r="A32" s="8" t="s">
        <v>53</v>
      </c>
      <c r="B32" s="9" t="s">
        <v>54</v>
      </c>
      <c r="C32" s="10">
        <f>[1]CDR_DAINS_DARIP!D32</f>
        <v>8700</v>
      </c>
      <c r="D32" s="10">
        <f>[1]CDR_DAINS_DARIP!K32</f>
        <v>0</v>
      </c>
      <c r="E32" s="10">
        <f t="shared" si="0"/>
        <v>8700</v>
      </c>
    </row>
    <row r="33" spans="1:5" ht="18" customHeight="1" x14ac:dyDescent="0.2">
      <c r="A33" s="8" t="s">
        <v>55</v>
      </c>
      <c r="B33" s="9" t="s">
        <v>56</v>
      </c>
      <c r="C33" s="10">
        <f>[1]CDR_DAINS_DARIP!D33</f>
        <v>5000</v>
      </c>
      <c r="D33" s="10">
        <f>[1]CDR_DAINS_DARIP!K33</f>
        <v>0</v>
      </c>
      <c r="E33" s="10">
        <f t="shared" si="0"/>
        <v>5000</v>
      </c>
    </row>
    <row r="34" spans="1:5" ht="18" customHeight="1" x14ac:dyDescent="0.2">
      <c r="A34" s="8" t="s">
        <v>57</v>
      </c>
      <c r="B34" s="9" t="s">
        <v>58</v>
      </c>
      <c r="C34" s="10">
        <f>[1]CDR_DAINS_DARIP!D34</f>
        <v>13000</v>
      </c>
      <c r="D34" s="10">
        <f>[1]CDR_DAINS_DARIP!K34</f>
        <v>0</v>
      </c>
      <c r="E34" s="10">
        <f t="shared" si="0"/>
        <v>13000</v>
      </c>
    </row>
    <row r="35" spans="1:5" ht="18" customHeight="1" x14ac:dyDescent="0.2">
      <c r="A35" s="8" t="s">
        <v>59</v>
      </c>
      <c r="B35" s="9" t="s">
        <v>60</v>
      </c>
      <c r="C35" s="10">
        <f>[1]CDR_DAINS_DARIP!D35</f>
        <v>1344280</v>
      </c>
      <c r="D35" s="10">
        <f>[1]CDR_DAINS_DARIP!K35</f>
        <v>110000</v>
      </c>
      <c r="E35" s="10">
        <f t="shared" si="0"/>
        <v>1454280</v>
      </c>
    </row>
    <row r="36" spans="1:5" ht="18" customHeight="1" x14ac:dyDescent="0.2">
      <c r="A36" s="8" t="s">
        <v>61</v>
      </c>
      <c r="B36" s="9" t="s">
        <v>62</v>
      </c>
      <c r="C36" s="10">
        <f>[1]CDR_DAINS_DARIP!D36</f>
        <v>906753.66</v>
      </c>
      <c r="D36" s="10">
        <f>[1]CDR_DAINS_DARIP!K36</f>
        <v>0</v>
      </c>
      <c r="E36" s="10">
        <f t="shared" si="0"/>
        <v>906753.66</v>
      </c>
    </row>
    <row r="37" spans="1:5" ht="18" customHeight="1" x14ac:dyDescent="0.2">
      <c r="A37" s="8" t="s">
        <v>63</v>
      </c>
      <c r="B37" s="9" t="s">
        <v>64</v>
      </c>
      <c r="C37" s="10">
        <f>[1]CDR_DAINS_DARIP!D37</f>
        <v>712000</v>
      </c>
      <c r="D37" s="10">
        <f>[1]CDR_DAINS_DARIP!K37</f>
        <v>250000</v>
      </c>
      <c r="E37" s="10">
        <f t="shared" si="0"/>
        <v>962000</v>
      </c>
    </row>
    <row r="38" spans="1:5" ht="18" customHeight="1" x14ac:dyDescent="0.2">
      <c r="A38" s="8" t="s">
        <v>65</v>
      </c>
      <c r="B38" s="9" t="s">
        <v>66</v>
      </c>
      <c r="C38" s="10">
        <f>[1]CDR_DAINS_DARIP!D38</f>
        <v>50000</v>
      </c>
      <c r="D38" s="10">
        <f>[1]CDR_DAINS_DARIP!K38</f>
        <v>0</v>
      </c>
      <c r="E38" s="10">
        <f t="shared" si="0"/>
        <v>50000</v>
      </c>
    </row>
    <row r="39" spans="1:5" ht="18" customHeight="1" x14ac:dyDescent="0.2">
      <c r="A39" s="8" t="s">
        <v>67</v>
      </c>
      <c r="B39" s="9" t="s">
        <v>68</v>
      </c>
      <c r="C39" s="10">
        <f>[1]CDR_DAINS_DARIP!D39</f>
        <v>4581.75</v>
      </c>
      <c r="D39" s="10">
        <f>[1]CDR_DAINS_DARIP!K39</f>
        <v>0</v>
      </c>
      <c r="E39" s="10">
        <f t="shared" si="0"/>
        <v>4581.75</v>
      </c>
    </row>
    <row r="40" spans="1:5" ht="18" customHeight="1" x14ac:dyDescent="0.2">
      <c r="A40" s="8" t="s">
        <v>69</v>
      </c>
      <c r="B40" s="9" t="s">
        <v>70</v>
      </c>
      <c r="C40" s="10">
        <f>[1]CDR_DAINS_DARIP!D40</f>
        <v>113500</v>
      </c>
      <c r="D40" s="10">
        <f>[1]CDR_DAINS_DARIP!K40</f>
        <v>0</v>
      </c>
      <c r="E40" s="10">
        <f t="shared" si="0"/>
        <v>113500</v>
      </c>
    </row>
    <row r="41" spans="1:5" ht="29.25" customHeight="1" x14ac:dyDescent="0.2">
      <c r="A41" s="8" t="s">
        <v>71</v>
      </c>
      <c r="B41" s="9" t="s">
        <v>72</v>
      </c>
      <c r="C41" s="10">
        <f>[1]CDR_DAINS_DARIP!D41</f>
        <v>1325500</v>
      </c>
      <c r="D41" s="10">
        <f>[1]CDR_DAINS_DARIP!K41</f>
        <v>30000</v>
      </c>
      <c r="E41" s="10">
        <f t="shared" si="0"/>
        <v>1355500</v>
      </c>
    </row>
    <row r="42" spans="1:5" ht="18" customHeight="1" x14ac:dyDescent="0.2">
      <c r="A42" s="8" t="s">
        <v>73</v>
      </c>
      <c r="B42" s="9" t="s">
        <v>74</v>
      </c>
      <c r="C42" s="10">
        <f>[1]CDR_DAINS_DARIP!D42</f>
        <v>970500</v>
      </c>
      <c r="D42" s="10">
        <f>[1]CDR_DAINS_DARIP!K42</f>
        <v>90000</v>
      </c>
      <c r="E42" s="10">
        <f t="shared" si="0"/>
        <v>1060500</v>
      </c>
    </row>
    <row r="43" spans="1:5" ht="18" customHeight="1" x14ac:dyDescent="0.2">
      <c r="A43" s="8" t="s">
        <v>75</v>
      </c>
      <c r="B43" s="9" t="s">
        <v>76</v>
      </c>
      <c r="C43" s="10">
        <f>[1]CDR_DAINS_DARIP!D43</f>
        <v>34086.67</v>
      </c>
      <c r="D43" s="10">
        <f>[1]CDR_DAINS_DARIP!K43</f>
        <v>2563.33</v>
      </c>
      <c r="E43" s="10">
        <f t="shared" si="0"/>
        <v>36650</v>
      </c>
    </row>
    <row r="44" spans="1:5" ht="18" customHeight="1" x14ac:dyDescent="0.2">
      <c r="A44" s="8" t="s">
        <v>77</v>
      </c>
      <c r="B44" s="9" t="s">
        <v>78</v>
      </c>
      <c r="C44" s="10">
        <f>[1]CDR_DAINS_DARIP!D44</f>
        <v>7981.58</v>
      </c>
      <c r="D44" s="10">
        <f>[1]CDR_DAINS_DARIP!K44</f>
        <v>0</v>
      </c>
      <c r="E44" s="10">
        <f t="shared" si="0"/>
        <v>7981.58</v>
      </c>
    </row>
    <row r="45" spans="1:5" x14ac:dyDescent="0.2">
      <c r="A45" s="8" t="s">
        <v>79</v>
      </c>
      <c r="B45" s="9" t="s">
        <v>80</v>
      </c>
      <c r="C45" s="10">
        <f>[1]CDR_DAINS_DARIP!D45</f>
        <v>180256</v>
      </c>
      <c r="D45" s="10">
        <f>[1]CDR_DAINS_DARIP!K45</f>
        <v>10000</v>
      </c>
      <c r="E45" s="10">
        <f t="shared" si="0"/>
        <v>190256</v>
      </c>
    </row>
    <row r="46" spans="1:5" ht="30.75" customHeight="1" x14ac:dyDescent="0.2">
      <c r="A46" s="8" t="s">
        <v>81</v>
      </c>
      <c r="B46" s="9" t="s">
        <v>82</v>
      </c>
      <c r="C46" s="10">
        <f>[1]CDR_DAINS_DARIP!D46</f>
        <v>446700</v>
      </c>
      <c r="D46" s="10">
        <f>[1]CDR_DAINS_DARIP!K46</f>
        <v>0</v>
      </c>
      <c r="E46" s="10">
        <f t="shared" si="0"/>
        <v>446700</v>
      </c>
    </row>
    <row r="47" spans="1:5" ht="18" customHeight="1" x14ac:dyDescent="0.2">
      <c r="A47" s="4"/>
      <c r="B47" s="5" t="s">
        <v>83</v>
      </c>
      <c r="C47" s="6">
        <f>SUM(C48:C50)</f>
        <v>140264</v>
      </c>
      <c r="D47" s="6">
        <f>SUM(D48:D50)</f>
        <v>23000</v>
      </c>
      <c r="E47" s="6">
        <f>SUM(E48:E50)</f>
        <v>163264</v>
      </c>
    </row>
    <row r="48" spans="1:5" ht="18" customHeight="1" x14ac:dyDescent="0.2">
      <c r="A48" s="8" t="s">
        <v>84</v>
      </c>
      <c r="B48" s="9" t="s">
        <v>85</v>
      </c>
      <c r="C48" s="10">
        <f>[1]CDR_DAINS_DARIP!D48</f>
        <v>124000</v>
      </c>
      <c r="D48" s="10">
        <f>[1]CDR_DAINS_DARIP!K48</f>
        <v>21000</v>
      </c>
      <c r="E48" s="10">
        <f>SUM(C48:D48)</f>
        <v>145000</v>
      </c>
    </row>
    <row r="49" spans="1:5" ht="18" customHeight="1" x14ac:dyDescent="0.2">
      <c r="A49" s="8" t="s">
        <v>86</v>
      </c>
      <c r="B49" s="9" t="s">
        <v>87</v>
      </c>
      <c r="C49" s="10">
        <f>[1]CDR_DAINS_DARIP!D49</f>
        <v>15164</v>
      </c>
      <c r="D49" s="10">
        <f>[1]CDR_DAINS_DARIP!K49</f>
        <v>2000</v>
      </c>
      <c r="E49" s="10">
        <f>SUM(C49:D49)</f>
        <v>17164</v>
      </c>
    </row>
    <row r="50" spans="1:5" ht="18" customHeight="1" x14ac:dyDescent="0.2">
      <c r="A50" s="8" t="s">
        <v>88</v>
      </c>
      <c r="B50" s="9" t="s">
        <v>89</v>
      </c>
      <c r="C50" s="10">
        <f>[1]CDR_DAINS_DARIP!D50</f>
        <v>1100</v>
      </c>
      <c r="D50" s="10">
        <f>[1]CDR_DAINS_DARIP!K50</f>
        <v>0</v>
      </c>
      <c r="E50" s="10">
        <f>SUM(C50:D50)</f>
        <v>1100</v>
      </c>
    </row>
    <row r="51" spans="1:5" ht="18" customHeight="1" x14ac:dyDescent="0.2">
      <c r="A51" s="4"/>
      <c r="B51" s="5" t="s">
        <v>90</v>
      </c>
      <c r="C51" s="6">
        <f>SUM(C52:C55)</f>
        <v>1651100</v>
      </c>
      <c r="D51" s="6">
        <f>SUM(D52:D55)</f>
        <v>131500</v>
      </c>
      <c r="E51" s="6">
        <f>SUM(E52:E55)</f>
        <v>1782600</v>
      </c>
    </row>
    <row r="52" spans="1:5" x14ac:dyDescent="0.2">
      <c r="A52" s="8" t="s">
        <v>91</v>
      </c>
      <c r="B52" s="9" t="s">
        <v>92</v>
      </c>
      <c r="C52" s="10">
        <f>[1]CDR_DAINS_DARIP!D52</f>
        <v>1250000</v>
      </c>
      <c r="D52" s="10">
        <f>[1]CDR_DAINS_DARIP!K52</f>
        <v>92000</v>
      </c>
      <c r="E52" s="10">
        <f>SUM(C52:D52)</f>
        <v>1342000</v>
      </c>
    </row>
    <row r="53" spans="1:5" ht="18" customHeight="1" x14ac:dyDescent="0.2">
      <c r="A53" s="8" t="s">
        <v>93</v>
      </c>
      <c r="B53" s="9" t="s">
        <v>94</v>
      </c>
      <c r="C53" s="10">
        <f>[1]CDR_DAINS_DARIP!D53</f>
        <v>360000</v>
      </c>
      <c r="D53" s="10">
        <f>[1]CDR_DAINS_DARIP!K53</f>
        <v>39500</v>
      </c>
      <c r="E53" s="10">
        <f>SUM(C53:D53)</f>
        <v>399500</v>
      </c>
    </row>
    <row r="54" spans="1:5" ht="18" customHeight="1" x14ac:dyDescent="0.2">
      <c r="A54" s="8" t="s">
        <v>95</v>
      </c>
      <c r="B54" s="9" t="s">
        <v>96</v>
      </c>
      <c r="C54" s="10">
        <f>[1]CDR_DAINS_DARIP!D54</f>
        <v>0</v>
      </c>
      <c r="D54" s="10">
        <f>[1]CDR_DAINS_DARIP!K54</f>
        <v>0</v>
      </c>
      <c r="E54" s="10">
        <f>SUM(C54:D54)</f>
        <v>0</v>
      </c>
    </row>
    <row r="55" spans="1:5" ht="18" customHeight="1" x14ac:dyDescent="0.2">
      <c r="A55" s="8" t="s">
        <v>97</v>
      </c>
      <c r="B55" s="9" t="s">
        <v>98</v>
      </c>
      <c r="C55" s="10">
        <f>[1]CDR_DAINS_DARIP!D55</f>
        <v>41100</v>
      </c>
      <c r="D55" s="10">
        <f>[1]CDR_DAINS_DARIP!K55</f>
        <v>0</v>
      </c>
      <c r="E55" s="10">
        <f>SUM(C55:D55)</f>
        <v>41100</v>
      </c>
    </row>
    <row r="56" spans="1:5" ht="18" customHeight="1" x14ac:dyDescent="0.2">
      <c r="A56" s="4"/>
      <c r="B56" s="5" t="s">
        <v>99</v>
      </c>
      <c r="C56" s="6">
        <f>SUM(C57:C60)</f>
        <v>480840</v>
      </c>
      <c r="D56" s="6">
        <f>SUM(D57:D60)</f>
        <v>0</v>
      </c>
      <c r="E56" s="6">
        <f>SUM(E57:E60)</f>
        <v>480840</v>
      </c>
    </row>
    <row r="57" spans="1:5" ht="18" customHeight="1" x14ac:dyDescent="0.2">
      <c r="A57" s="8" t="s">
        <v>100</v>
      </c>
      <c r="B57" s="9" t="s">
        <v>101</v>
      </c>
      <c r="C57" s="10">
        <f>[1]CDR_DAINS_DARIP!D57</f>
        <v>398800</v>
      </c>
      <c r="D57" s="10">
        <f>[1]CDR_DAINS_DARIP!K57</f>
        <v>0</v>
      </c>
      <c r="E57" s="10">
        <f>SUM(C57:D57)</f>
        <v>398800</v>
      </c>
    </row>
    <row r="58" spans="1:5" ht="18" customHeight="1" x14ac:dyDescent="0.2">
      <c r="A58" s="8" t="s">
        <v>102</v>
      </c>
      <c r="B58" s="9" t="s">
        <v>103</v>
      </c>
      <c r="C58" s="10">
        <f>[1]CDR_DAINS_DARIP!D58</f>
        <v>62500</v>
      </c>
      <c r="D58" s="10">
        <f>[1]CDR_DAINS_DARIP!K58</f>
        <v>0</v>
      </c>
      <c r="E58" s="10">
        <f>SUM(C58:D58)</f>
        <v>62500</v>
      </c>
    </row>
    <row r="59" spans="1:5" ht="18" customHeight="1" x14ac:dyDescent="0.2">
      <c r="A59" s="8" t="s">
        <v>104</v>
      </c>
      <c r="B59" s="9" t="s">
        <v>105</v>
      </c>
      <c r="C59" s="10">
        <f>[1]CDR_DAINS_DARIP!D59</f>
        <v>18000</v>
      </c>
      <c r="D59" s="10">
        <f>[1]CDR_DAINS_DARIP!K59</f>
        <v>0</v>
      </c>
      <c r="E59" s="10">
        <f>SUM(C59:D59)</f>
        <v>18000</v>
      </c>
    </row>
    <row r="60" spans="1:5" ht="18" customHeight="1" x14ac:dyDescent="0.2">
      <c r="A60" s="8" t="s">
        <v>106</v>
      </c>
      <c r="B60" s="9" t="s">
        <v>107</v>
      </c>
      <c r="C60" s="10">
        <f>[1]CDR_DAINS_DARIP!D60</f>
        <v>1540</v>
      </c>
      <c r="D60" s="10">
        <f>[1]CDR_DAINS_DARIP!K60</f>
        <v>0</v>
      </c>
      <c r="E60" s="10">
        <f>SUM(C60:D60)</f>
        <v>1540</v>
      </c>
    </row>
    <row r="61" spans="1:5" ht="18" customHeight="1" x14ac:dyDescent="0.2">
      <c r="A61" s="4" t="s">
        <v>108</v>
      </c>
      <c r="B61" s="5" t="s">
        <v>109</v>
      </c>
      <c r="C61" s="6">
        <f>[1]CDR_DAINS_DARIP!D61</f>
        <v>425000</v>
      </c>
      <c r="D61" s="6">
        <f>[1]CDR_DAINS_DARIP!K61</f>
        <v>15000</v>
      </c>
      <c r="E61" s="6">
        <f>SUM(C61:D61)</f>
        <v>440000</v>
      </c>
    </row>
    <row r="62" spans="1:5" ht="18" customHeight="1" x14ac:dyDescent="0.2">
      <c r="A62" s="4"/>
      <c r="B62" s="5" t="s">
        <v>110</v>
      </c>
      <c r="C62" s="6">
        <f>SUM(C63:C64)</f>
        <v>2705196.88</v>
      </c>
      <c r="D62" s="6">
        <f>SUM(D63:D64)</f>
        <v>194803.12</v>
      </c>
      <c r="E62" s="6">
        <f>SUM(E63:E64)</f>
        <v>2900000</v>
      </c>
    </row>
    <row r="63" spans="1:5" ht="18" customHeight="1" x14ac:dyDescent="0.2">
      <c r="A63" s="8" t="s">
        <v>111</v>
      </c>
      <c r="B63" s="9" t="s">
        <v>112</v>
      </c>
      <c r="C63" s="10">
        <f>[1]CDR_DAINS_DARIP!D63</f>
        <v>2667196.88</v>
      </c>
      <c r="D63" s="10">
        <f>[1]CDR_DAINS_DARIP!K63</f>
        <v>194803.12</v>
      </c>
      <c r="E63" s="10">
        <f>SUM(C63:D63)</f>
        <v>2862000</v>
      </c>
    </row>
    <row r="64" spans="1:5" ht="18" customHeight="1" x14ac:dyDescent="0.2">
      <c r="A64" s="8" t="s">
        <v>113</v>
      </c>
      <c r="B64" s="9" t="s">
        <v>114</v>
      </c>
      <c r="C64" s="10">
        <f>[1]CDR_DAINS_DARIP!D64</f>
        <v>38000</v>
      </c>
      <c r="D64" s="10">
        <f>[1]CDR_DAINS_DARIP!K64</f>
        <v>0</v>
      </c>
      <c r="E64" s="10">
        <f>SUM(C64:D64)</f>
        <v>38000</v>
      </c>
    </row>
    <row r="65" spans="1:5" ht="18" customHeight="1" x14ac:dyDescent="0.2">
      <c r="A65" s="4"/>
      <c r="B65" s="5" t="s">
        <v>115</v>
      </c>
      <c r="C65" s="6">
        <f>SUM(C66:C69)</f>
        <v>11347911.370000001</v>
      </c>
      <c r="D65" s="6">
        <f>SUM(D66:D69)</f>
        <v>2359890.75</v>
      </c>
      <c r="E65" s="6">
        <f>SUM(E66:E69)</f>
        <v>13707802.120000001</v>
      </c>
    </row>
    <row r="66" spans="1:5" ht="18" customHeight="1" x14ac:dyDescent="0.2">
      <c r="A66" s="8" t="s">
        <v>116</v>
      </c>
      <c r="B66" s="9" t="s">
        <v>117</v>
      </c>
      <c r="C66" s="10">
        <f>[1]CDR_DAINS_DARIP!D66</f>
        <v>50000</v>
      </c>
      <c r="D66" s="10">
        <f>[1]CDR_DAINS_DARIP!K66</f>
        <v>0</v>
      </c>
      <c r="E66" s="10">
        <f>SUM(C66:D66)</f>
        <v>50000</v>
      </c>
    </row>
    <row r="67" spans="1:5" x14ac:dyDescent="0.2">
      <c r="A67" s="8" t="s">
        <v>118</v>
      </c>
      <c r="B67" s="9" t="s">
        <v>119</v>
      </c>
      <c r="C67" s="10">
        <f>[1]CDR_DAINS_DARIP!D67</f>
        <v>10002632.91</v>
      </c>
      <c r="D67" s="10">
        <f>[1]CDR_DAINS_DARIP!K67</f>
        <v>2339890.75</v>
      </c>
      <c r="E67" s="10">
        <f>SUM(C67:D67)</f>
        <v>12342523.66</v>
      </c>
    </row>
    <row r="68" spans="1:5" ht="18" customHeight="1" x14ac:dyDescent="0.2">
      <c r="A68" s="8" t="s">
        <v>120</v>
      </c>
      <c r="B68" s="9" t="s">
        <v>121</v>
      </c>
      <c r="C68" s="10">
        <f>[1]CDR_DAINS_DARIP!D68</f>
        <v>60000</v>
      </c>
      <c r="D68" s="10">
        <f>[1]CDR_DAINS_DARIP!K68</f>
        <v>20000</v>
      </c>
      <c r="E68" s="10">
        <f>SUM(C68:D68)</f>
        <v>80000</v>
      </c>
    </row>
    <row r="69" spans="1:5" ht="18" customHeight="1" x14ac:dyDescent="0.2">
      <c r="A69" s="8" t="s">
        <v>122</v>
      </c>
      <c r="B69" s="9" t="s">
        <v>123</v>
      </c>
      <c r="C69" s="10">
        <f>[1]CDR_DAINS_DARIP!D69</f>
        <v>1235278.46</v>
      </c>
      <c r="D69" s="10">
        <f>[1]CDR_DAINS_DARIP!K69</f>
        <v>0</v>
      </c>
      <c r="E69" s="10">
        <f>SUM(C69:D69)</f>
        <v>1235278.46</v>
      </c>
    </row>
    <row r="70" spans="1:5" ht="18" customHeight="1" x14ac:dyDescent="0.2">
      <c r="A70" s="4"/>
      <c r="B70" s="5" t="s">
        <v>124</v>
      </c>
      <c r="C70" s="6">
        <f>SUM(C71:C73)</f>
        <v>127000</v>
      </c>
      <c r="D70" s="6">
        <f>SUM(D71:D73)</f>
        <v>30000</v>
      </c>
      <c r="E70" s="6">
        <f>SUM(E71:E73)</f>
        <v>157000</v>
      </c>
    </row>
    <row r="71" spans="1:5" ht="18" customHeight="1" x14ac:dyDescent="0.2">
      <c r="A71" s="8" t="s">
        <v>125</v>
      </c>
      <c r="B71" s="9" t="s">
        <v>126</v>
      </c>
      <c r="C71" s="10">
        <f>[1]CDR_DAINS_DARIP!D71</f>
        <v>35000</v>
      </c>
      <c r="D71" s="10">
        <f>[1]CDR_DAINS_DARIP!K71</f>
        <v>0</v>
      </c>
      <c r="E71" s="10">
        <f>SUM(C71:D71)</f>
        <v>35000</v>
      </c>
    </row>
    <row r="72" spans="1:5" ht="18" customHeight="1" x14ac:dyDescent="0.2">
      <c r="A72" s="8" t="s">
        <v>127</v>
      </c>
      <c r="B72" s="9" t="s">
        <v>128</v>
      </c>
      <c r="C72" s="10">
        <v>0</v>
      </c>
      <c r="D72" s="10">
        <f>[1]CDR_DAINS_DARIP!K72</f>
        <v>0</v>
      </c>
      <c r="E72" s="10">
        <f>SUM(C72:D72)</f>
        <v>0</v>
      </c>
    </row>
    <row r="73" spans="1:5" ht="18" customHeight="1" x14ac:dyDescent="0.2">
      <c r="A73" s="8" t="s">
        <v>129</v>
      </c>
      <c r="B73" s="9" t="s">
        <v>130</v>
      </c>
      <c r="C73" s="10">
        <f>[1]CDR_DAINS_DARIP!D73</f>
        <v>92000</v>
      </c>
      <c r="D73" s="10">
        <f>[1]CDR_DAINS_DARIP!K73</f>
        <v>30000</v>
      </c>
      <c r="E73" s="10">
        <f>SUM(C73:D73)</f>
        <v>122000</v>
      </c>
    </row>
    <row r="74" spans="1:5" ht="18" customHeight="1" x14ac:dyDescent="0.2">
      <c r="A74" s="4"/>
      <c r="B74" s="5" t="s">
        <v>131</v>
      </c>
      <c r="C74" s="6">
        <f>SUM(C75:C77)</f>
        <v>20050</v>
      </c>
      <c r="D74" s="6">
        <f>SUM(D75:D77)</f>
        <v>0</v>
      </c>
      <c r="E74" s="6">
        <f>SUM(E75:E77)</f>
        <v>20050</v>
      </c>
    </row>
    <row r="75" spans="1:5" ht="18" customHeight="1" x14ac:dyDescent="0.2">
      <c r="A75" s="8" t="s">
        <v>132</v>
      </c>
      <c r="B75" s="9" t="s">
        <v>133</v>
      </c>
      <c r="C75" s="10">
        <v>0</v>
      </c>
      <c r="D75" s="10">
        <f>[1]CDR_DAINS_DARIP!K75</f>
        <v>0</v>
      </c>
      <c r="E75" s="10">
        <f>SUM(C75:D75)</f>
        <v>0</v>
      </c>
    </row>
    <row r="76" spans="1:5" ht="18" customHeight="1" x14ac:dyDescent="0.2">
      <c r="A76" s="8" t="s">
        <v>134</v>
      </c>
      <c r="B76" s="9" t="s">
        <v>135</v>
      </c>
      <c r="C76" s="10">
        <f>[1]CDR_DAINS_DARIP!D76</f>
        <v>50</v>
      </c>
      <c r="D76" s="10">
        <f>[1]CDR_DAINS_DARIP!K76</f>
        <v>0</v>
      </c>
      <c r="E76" s="10">
        <f>SUM(C76:D76)</f>
        <v>50</v>
      </c>
    </row>
    <row r="77" spans="1:5" ht="18" customHeight="1" x14ac:dyDescent="0.2">
      <c r="A77" s="8" t="s">
        <v>136</v>
      </c>
      <c r="B77" s="9" t="s">
        <v>137</v>
      </c>
      <c r="C77" s="10">
        <f>[1]CDR_DAINS_DARIP!D77</f>
        <v>20000</v>
      </c>
      <c r="D77" s="10">
        <f>[1]CDR_DAINS_DARIP!K77</f>
        <v>0</v>
      </c>
      <c r="E77" s="10">
        <f>SUM(C77:D77)</f>
        <v>20000</v>
      </c>
    </row>
    <row r="78" spans="1:5" ht="18" customHeight="1" x14ac:dyDescent="0.2">
      <c r="A78" s="4"/>
      <c r="B78" s="5" t="s">
        <v>138</v>
      </c>
      <c r="C78" s="6">
        <f>SUM(C79:C82)</f>
        <v>0</v>
      </c>
      <c r="D78" s="6">
        <f>SUM(D79:D82)</f>
        <v>0</v>
      </c>
      <c r="E78" s="6">
        <f>SUM(E79:E82)</f>
        <v>0</v>
      </c>
    </row>
    <row r="79" spans="1:5" ht="18" customHeight="1" x14ac:dyDescent="0.2">
      <c r="A79" s="8" t="s">
        <v>139</v>
      </c>
      <c r="B79" s="9" t="s">
        <v>140</v>
      </c>
      <c r="C79" s="10">
        <v>0</v>
      </c>
      <c r="D79" s="10">
        <f>[1]CDR_DAINS_DARIP!K79</f>
        <v>0</v>
      </c>
      <c r="E79" s="10">
        <f>SUM(C79:D79)</f>
        <v>0</v>
      </c>
    </row>
    <row r="80" spans="1:5" ht="18" customHeight="1" x14ac:dyDescent="0.2">
      <c r="A80" s="8" t="s">
        <v>141</v>
      </c>
      <c r="B80" s="9" t="s">
        <v>142</v>
      </c>
      <c r="C80" s="10">
        <v>0</v>
      </c>
      <c r="D80" s="10">
        <f>[1]CDR_DAINS_DARIP!K80</f>
        <v>0</v>
      </c>
      <c r="E80" s="10">
        <v>0</v>
      </c>
    </row>
    <row r="81" spans="1:5" ht="18" customHeight="1" x14ac:dyDescent="0.2">
      <c r="A81" s="8" t="s">
        <v>143</v>
      </c>
      <c r="B81" s="9" t="s">
        <v>144</v>
      </c>
      <c r="C81" s="10">
        <v>0</v>
      </c>
      <c r="D81" s="10">
        <f>[1]CDR_DAINS_DARIP!K81</f>
        <v>0</v>
      </c>
      <c r="E81" s="10">
        <v>0</v>
      </c>
    </row>
    <row r="82" spans="1:5" ht="18" customHeight="1" x14ac:dyDescent="0.2">
      <c r="A82" s="8" t="s">
        <v>145</v>
      </c>
      <c r="B82" s="9" t="s">
        <v>146</v>
      </c>
      <c r="C82" s="10">
        <v>0</v>
      </c>
      <c r="D82" s="10">
        <f>[1]CDR_DAINS_DARIP!K82</f>
        <v>0</v>
      </c>
      <c r="E82" s="10">
        <v>0</v>
      </c>
    </row>
    <row r="83" spans="1:5" ht="18" customHeight="1" x14ac:dyDescent="0.2">
      <c r="A83" s="12"/>
      <c r="B83" s="13" t="s">
        <v>147</v>
      </c>
      <c r="C83" s="14">
        <f>C27+C30+C47+C51+C56+C61+C62+C65+C70+C74+C78</f>
        <v>23159801.91</v>
      </c>
      <c r="D83" s="14">
        <f>D27+D30+D47+D51+D56+D61+D62+D65+D70+D74+D78</f>
        <v>3247757.2</v>
      </c>
      <c r="E83" s="14">
        <f>E27+E30+E47+E51+E56+E61+E62+E65+E70+E74+E78</f>
        <v>26407559.109999999</v>
      </c>
    </row>
    <row r="84" spans="1:5" ht="18" customHeight="1" x14ac:dyDescent="0.2">
      <c r="A84" s="8"/>
      <c r="B84" s="15" t="s">
        <v>148</v>
      </c>
      <c r="C84" s="16">
        <f>C25-C83</f>
        <v>0</v>
      </c>
      <c r="D84" s="16">
        <f>D25-D83</f>
        <v>0</v>
      </c>
      <c r="E84" s="16">
        <f>E25-E83</f>
        <v>0</v>
      </c>
    </row>
    <row r="85" spans="1:5" ht="18" customHeight="1" x14ac:dyDescent="0.2"/>
    <row r="86" spans="1:5" ht="18" customHeight="1" x14ac:dyDescent="0.2">
      <c r="B86" s="19" t="s">
        <v>44</v>
      </c>
      <c r="C86" s="18">
        <f>C25-C19</f>
        <v>23154801.91</v>
      </c>
      <c r="D86" s="18">
        <f t="shared" ref="D86:E86" si="1">D25-D19</f>
        <v>3243757.2</v>
      </c>
      <c r="E86" s="18">
        <f t="shared" si="1"/>
        <v>26398559.109999999</v>
      </c>
    </row>
    <row r="87" spans="1:5" ht="18" customHeight="1" x14ac:dyDescent="0.2">
      <c r="B87" s="19" t="s">
        <v>147</v>
      </c>
      <c r="C87" s="18">
        <f>C83-C74-C61</f>
        <v>22714751.91</v>
      </c>
      <c r="D87" s="18">
        <f t="shared" ref="D87:E87" si="2">D83-D74-D61</f>
        <v>3232757.2</v>
      </c>
      <c r="E87" s="18">
        <f t="shared" si="2"/>
        <v>25947509.109999999</v>
      </c>
    </row>
    <row r="88" spans="1:5" ht="18" customHeight="1" x14ac:dyDescent="0.2"/>
    <row r="90" spans="1:5" x14ac:dyDescent="0.2">
      <c r="B90" s="20"/>
      <c r="C90" s="7"/>
    </row>
    <row r="91" spans="1:5" x14ac:dyDescent="0.2">
      <c r="B91" s="20"/>
      <c r="D91" s="21"/>
    </row>
    <row r="92" spans="1:5" x14ac:dyDescent="0.2">
      <c r="B92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4B5E-6E43-48C2-ACA7-AE60940A6EB9}">
  <dimension ref="A1:E92"/>
  <sheetViews>
    <sheetView workbookViewId="0">
      <selection activeCell="B33" sqref="B33"/>
    </sheetView>
  </sheetViews>
  <sheetFormatPr defaultRowHeight="18" customHeight="1" x14ac:dyDescent="0.25"/>
  <cols>
    <col min="1" max="1" width="10.7109375" customWidth="1"/>
    <col min="2" max="2" width="73" customWidth="1"/>
    <col min="3" max="5" width="16.140625" customWidth="1"/>
  </cols>
  <sheetData>
    <row r="1" spans="1:5" ht="34.5" customHeight="1" x14ac:dyDescent="0.25">
      <c r="A1" s="44" t="s">
        <v>0</v>
      </c>
      <c r="B1" s="45" t="s">
        <v>1</v>
      </c>
      <c r="C1" s="44" t="s">
        <v>152</v>
      </c>
      <c r="D1" s="44" t="s">
        <v>2</v>
      </c>
      <c r="E1" s="44" t="s">
        <v>149</v>
      </c>
    </row>
    <row r="2" spans="1:5" ht="18" customHeight="1" x14ac:dyDescent="0.25">
      <c r="A2" s="29"/>
      <c r="B2" s="30" t="s">
        <v>4</v>
      </c>
      <c r="C2" s="31">
        <v>2600000</v>
      </c>
      <c r="D2" s="31">
        <v>0</v>
      </c>
      <c r="E2" s="31">
        <v>2600000</v>
      </c>
    </row>
    <row r="3" spans="1:5" ht="18" customHeight="1" x14ac:dyDescent="0.25">
      <c r="A3" s="25" t="s">
        <v>5</v>
      </c>
      <c r="B3" s="26" t="s">
        <v>6</v>
      </c>
      <c r="C3" s="24">
        <v>2600000</v>
      </c>
      <c r="D3" s="32">
        <v>0</v>
      </c>
      <c r="E3" s="24">
        <v>2600000</v>
      </c>
    </row>
    <row r="4" spans="1:5" ht="18" customHeight="1" x14ac:dyDescent="0.25">
      <c r="A4" s="29"/>
      <c r="B4" s="30" t="s">
        <v>7</v>
      </c>
      <c r="C4" s="31">
        <v>3229000</v>
      </c>
      <c r="D4" s="31">
        <v>-70000</v>
      </c>
      <c r="E4" s="31">
        <v>3159000</v>
      </c>
    </row>
    <row r="5" spans="1:5" ht="18" customHeight="1" x14ac:dyDescent="0.25">
      <c r="A5" s="25" t="s">
        <v>8</v>
      </c>
      <c r="B5" s="26" t="s">
        <v>9</v>
      </c>
      <c r="C5" s="24">
        <v>9000</v>
      </c>
      <c r="D5" s="24">
        <v>0</v>
      </c>
      <c r="E5" s="24">
        <v>9000</v>
      </c>
    </row>
    <row r="6" spans="1:5" ht="18" customHeight="1" x14ac:dyDescent="0.25">
      <c r="A6" s="25" t="s">
        <v>10</v>
      </c>
      <c r="B6" s="26" t="s">
        <v>11</v>
      </c>
      <c r="C6" s="24">
        <v>3150000</v>
      </c>
      <c r="D6" s="32">
        <v>0</v>
      </c>
      <c r="E6" s="24">
        <v>3150000</v>
      </c>
    </row>
    <row r="7" spans="1:5" ht="18" customHeight="1" x14ac:dyDescent="0.25">
      <c r="A7" s="25" t="s">
        <v>12</v>
      </c>
      <c r="B7" s="26" t="s">
        <v>13</v>
      </c>
      <c r="C7" s="24">
        <v>70000</v>
      </c>
      <c r="D7" s="32">
        <v>-70000</v>
      </c>
      <c r="E7" s="24">
        <v>0</v>
      </c>
    </row>
    <row r="8" spans="1:5" ht="18" customHeight="1" x14ac:dyDescent="0.25">
      <c r="A8" s="25" t="s">
        <v>14</v>
      </c>
      <c r="B8" s="26" t="s">
        <v>15</v>
      </c>
      <c r="C8" s="24">
        <v>0</v>
      </c>
      <c r="D8" s="24">
        <v>0</v>
      </c>
      <c r="E8" s="24">
        <v>0</v>
      </c>
    </row>
    <row r="9" spans="1:5" ht="18" customHeight="1" x14ac:dyDescent="0.25">
      <c r="A9" s="29"/>
      <c r="B9" s="30" t="s">
        <v>16</v>
      </c>
      <c r="C9" s="31">
        <v>13302686</v>
      </c>
      <c r="D9" s="31">
        <v>4738988.5999999996</v>
      </c>
      <c r="E9" s="31">
        <v>18041674.600000001</v>
      </c>
    </row>
    <row r="10" spans="1:5" ht="18" customHeight="1" x14ac:dyDescent="0.25">
      <c r="A10" s="25" t="s">
        <v>17</v>
      </c>
      <c r="B10" s="26" t="s">
        <v>18</v>
      </c>
      <c r="C10" s="33">
        <v>10402686</v>
      </c>
      <c r="D10" s="32">
        <v>4738988.5999999996</v>
      </c>
      <c r="E10" s="32">
        <v>15141674.6</v>
      </c>
    </row>
    <row r="11" spans="1:5" ht="18" customHeight="1" x14ac:dyDescent="0.25">
      <c r="A11" s="25" t="s">
        <v>19</v>
      </c>
      <c r="B11" s="26" t="s">
        <v>20</v>
      </c>
      <c r="C11" s="33">
        <v>0</v>
      </c>
      <c r="D11" s="24">
        <v>0</v>
      </c>
      <c r="E11" s="32">
        <v>0</v>
      </c>
    </row>
    <row r="12" spans="1:5" ht="18" customHeight="1" x14ac:dyDescent="0.25">
      <c r="A12" s="25" t="s">
        <v>21</v>
      </c>
      <c r="B12" s="26" t="s">
        <v>22</v>
      </c>
      <c r="C12" s="33">
        <v>2900000</v>
      </c>
      <c r="D12" s="24">
        <v>0</v>
      </c>
      <c r="E12" s="32">
        <v>2900000</v>
      </c>
    </row>
    <row r="13" spans="1:5" ht="18" customHeight="1" x14ac:dyDescent="0.25">
      <c r="A13" s="29"/>
      <c r="B13" s="30" t="s">
        <v>23</v>
      </c>
      <c r="C13" s="31">
        <v>485000</v>
      </c>
      <c r="D13" s="31">
        <v>0</v>
      </c>
      <c r="E13" s="31">
        <v>485000</v>
      </c>
    </row>
    <row r="14" spans="1:5" ht="18" customHeight="1" x14ac:dyDescent="0.25">
      <c r="A14" s="25" t="s">
        <v>24</v>
      </c>
      <c r="B14" s="26" t="s">
        <v>25</v>
      </c>
      <c r="C14" s="32">
        <v>5000</v>
      </c>
      <c r="D14" s="32">
        <v>0</v>
      </c>
      <c r="E14" s="32">
        <v>5000</v>
      </c>
    </row>
    <row r="15" spans="1:5" ht="18" customHeight="1" x14ac:dyDescent="0.25">
      <c r="A15" s="25" t="s">
        <v>26</v>
      </c>
      <c r="B15" s="26" t="s">
        <v>27</v>
      </c>
      <c r="C15" s="32">
        <v>2000</v>
      </c>
      <c r="D15" s="24">
        <v>0</v>
      </c>
      <c r="E15" s="32">
        <v>2000</v>
      </c>
    </row>
    <row r="16" spans="1:5" ht="18" customHeight="1" x14ac:dyDescent="0.25">
      <c r="A16" s="25" t="s">
        <v>28</v>
      </c>
      <c r="B16" s="26" t="s">
        <v>29</v>
      </c>
      <c r="C16" s="32">
        <v>328000</v>
      </c>
      <c r="D16" s="32">
        <v>0</v>
      </c>
      <c r="E16" s="32">
        <v>328000</v>
      </c>
    </row>
    <row r="17" spans="1:5" ht="18" customHeight="1" x14ac:dyDescent="0.25">
      <c r="A17" s="25" t="s">
        <v>30</v>
      </c>
      <c r="B17" s="26" t="s">
        <v>31</v>
      </c>
      <c r="C17" s="32">
        <v>150000</v>
      </c>
      <c r="D17" s="24">
        <v>0</v>
      </c>
      <c r="E17" s="32">
        <v>150000</v>
      </c>
    </row>
    <row r="18" spans="1:5" ht="18" customHeight="1" x14ac:dyDescent="0.25">
      <c r="A18" s="29"/>
      <c r="B18" s="30" t="s">
        <v>32</v>
      </c>
      <c r="C18" s="31">
        <v>5000</v>
      </c>
      <c r="D18" s="31">
        <v>0</v>
      </c>
      <c r="E18" s="31">
        <v>5000</v>
      </c>
    </row>
    <row r="19" spans="1:5" ht="18" customHeight="1" x14ac:dyDescent="0.25">
      <c r="A19" s="25" t="s">
        <v>33</v>
      </c>
      <c r="B19" s="26" t="s">
        <v>34</v>
      </c>
      <c r="C19" s="24">
        <v>5000</v>
      </c>
      <c r="D19" s="24">
        <v>0</v>
      </c>
      <c r="E19" s="24">
        <v>5000</v>
      </c>
    </row>
    <row r="20" spans="1:5" ht="18" customHeight="1" x14ac:dyDescent="0.25">
      <c r="A20" s="29"/>
      <c r="B20" s="30" t="s">
        <v>35</v>
      </c>
      <c r="C20" s="31">
        <v>0</v>
      </c>
      <c r="D20" s="31">
        <v>0</v>
      </c>
      <c r="E20" s="31">
        <v>0</v>
      </c>
    </row>
    <row r="21" spans="1:5" ht="18" customHeight="1" x14ac:dyDescent="0.25">
      <c r="A21" s="25" t="s">
        <v>36</v>
      </c>
      <c r="B21" s="26" t="s">
        <v>37</v>
      </c>
      <c r="C21" s="24">
        <v>0</v>
      </c>
      <c r="D21" s="24">
        <v>0</v>
      </c>
      <c r="E21" s="24">
        <v>0</v>
      </c>
    </row>
    <row r="22" spans="1:5" ht="18" customHeight="1" x14ac:dyDescent="0.25">
      <c r="A22" s="25" t="s">
        <v>38</v>
      </c>
      <c r="B22" s="26" t="s">
        <v>39</v>
      </c>
      <c r="C22" s="24">
        <v>0</v>
      </c>
      <c r="D22" s="24">
        <v>0</v>
      </c>
      <c r="E22" s="24">
        <v>0</v>
      </c>
    </row>
    <row r="23" spans="1:5" ht="18" customHeight="1" x14ac:dyDescent="0.25">
      <c r="A23" s="25" t="s">
        <v>40</v>
      </c>
      <c r="B23" s="26" t="s">
        <v>41</v>
      </c>
      <c r="C23" s="24">
        <v>0</v>
      </c>
      <c r="D23" s="24">
        <v>0</v>
      </c>
      <c r="E23" s="24">
        <v>0</v>
      </c>
    </row>
    <row r="24" spans="1:5" ht="18" customHeight="1" x14ac:dyDescent="0.25">
      <c r="A24" s="25" t="s">
        <v>42</v>
      </c>
      <c r="B24" s="26" t="s">
        <v>43</v>
      </c>
      <c r="C24" s="24">
        <v>0</v>
      </c>
      <c r="D24" s="24">
        <v>0</v>
      </c>
      <c r="E24" s="24">
        <v>0</v>
      </c>
    </row>
    <row r="25" spans="1:5" ht="18" customHeight="1" x14ac:dyDescent="0.25">
      <c r="A25" s="34"/>
      <c r="B25" s="35" t="s">
        <v>44</v>
      </c>
      <c r="C25" s="36">
        <v>19621686</v>
      </c>
      <c r="D25" s="36">
        <v>4668988.5999999996</v>
      </c>
      <c r="E25" s="36">
        <v>24290674.600000001</v>
      </c>
    </row>
    <row r="26" spans="1:5" ht="18" customHeight="1" x14ac:dyDescent="0.25">
      <c r="A26" s="25"/>
      <c r="B26" s="26"/>
      <c r="C26" s="24"/>
      <c r="D26" s="24"/>
      <c r="E26" s="24"/>
    </row>
    <row r="27" spans="1:5" ht="18" customHeight="1" x14ac:dyDescent="0.25">
      <c r="A27" s="29"/>
      <c r="B27" s="30" t="s">
        <v>45</v>
      </c>
      <c r="C27" s="31">
        <v>73400</v>
      </c>
      <c r="D27" s="31">
        <v>0</v>
      </c>
      <c r="E27" s="31">
        <v>73400</v>
      </c>
    </row>
    <row r="28" spans="1:5" ht="18" customHeight="1" x14ac:dyDescent="0.25">
      <c r="A28" s="25" t="s">
        <v>46</v>
      </c>
      <c r="B28" s="26" t="s">
        <v>47</v>
      </c>
      <c r="C28" s="24">
        <v>4000</v>
      </c>
      <c r="D28" s="24">
        <v>0</v>
      </c>
      <c r="E28" s="24">
        <v>4000</v>
      </c>
    </row>
    <row r="29" spans="1:5" ht="18" customHeight="1" x14ac:dyDescent="0.25">
      <c r="A29" s="25" t="s">
        <v>48</v>
      </c>
      <c r="B29" s="26" t="s">
        <v>49</v>
      </c>
      <c r="C29" s="24">
        <v>69400</v>
      </c>
      <c r="D29" s="24">
        <v>0</v>
      </c>
      <c r="E29" s="24">
        <v>69400</v>
      </c>
    </row>
    <row r="30" spans="1:5" ht="18" customHeight="1" x14ac:dyDescent="0.25">
      <c r="A30" s="29"/>
      <c r="B30" s="30" t="s">
        <v>50</v>
      </c>
      <c r="C30" s="31">
        <v>5886053.6600000001</v>
      </c>
      <c r="D30" s="31">
        <v>430000</v>
      </c>
      <c r="E30" s="31">
        <v>6316053.6600000001</v>
      </c>
    </row>
    <row r="31" spans="1:5" ht="18" customHeight="1" x14ac:dyDescent="0.25">
      <c r="A31" s="25" t="s">
        <v>51</v>
      </c>
      <c r="B31" s="26" t="s">
        <v>52</v>
      </c>
      <c r="C31" s="24">
        <v>62000</v>
      </c>
      <c r="D31" s="24">
        <v>0</v>
      </c>
      <c r="E31" s="24">
        <v>62000</v>
      </c>
    </row>
    <row r="32" spans="1:5" ht="18" customHeight="1" x14ac:dyDescent="0.25">
      <c r="A32" s="25" t="s">
        <v>53</v>
      </c>
      <c r="B32" s="26" t="s">
        <v>54</v>
      </c>
      <c r="C32" s="24">
        <v>8400</v>
      </c>
      <c r="D32" s="32">
        <v>0</v>
      </c>
      <c r="E32" s="24">
        <v>8400</v>
      </c>
    </row>
    <row r="33" spans="1:5" ht="18" customHeight="1" x14ac:dyDescent="0.25">
      <c r="A33" s="25" t="s">
        <v>55</v>
      </c>
      <c r="B33" s="26" t="s">
        <v>56</v>
      </c>
      <c r="C33" s="24">
        <v>5000</v>
      </c>
      <c r="D33" s="32">
        <v>0</v>
      </c>
      <c r="E33" s="24">
        <v>5000</v>
      </c>
    </row>
    <row r="34" spans="1:5" ht="18" customHeight="1" x14ac:dyDescent="0.25">
      <c r="A34" s="25" t="s">
        <v>57</v>
      </c>
      <c r="B34" s="26" t="s">
        <v>58</v>
      </c>
      <c r="C34" s="24">
        <v>10000</v>
      </c>
      <c r="D34" s="32">
        <v>0</v>
      </c>
      <c r="E34" s="24">
        <v>10000</v>
      </c>
    </row>
    <row r="35" spans="1:5" ht="18" customHeight="1" x14ac:dyDescent="0.25">
      <c r="A35" s="25" t="s">
        <v>59</v>
      </c>
      <c r="B35" s="26" t="s">
        <v>60</v>
      </c>
      <c r="C35" s="24">
        <v>1340000</v>
      </c>
      <c r="D35" s="32">
        <v>60000</v>
      </c>
      <c r="E35" s="24">
        <v>1400000</v>
      </c>
    </row>
    <row r="36" spans="1:5" ht="18" customHeight="1" x14ac:dyDescent="0.25">
      <c r="A36" s="25" t="s">
        <v>61</v>
      </c>
      <c r="B36" s="26" t="s">
        <v>62</v>
      </c>
      <c r="C36" s="24">
        <v>906753.66</v>
      </c>
      <c r="D36" s="32">
        <v>0</v>
      </c>
      <c r="E36" s="24">
        <v>906753.66</v>
      </c>
    </row>
    <row r="37" spans="1:5" ht="18" customHeight="1" x14ac:dyDescent="0.25">
      <c r="A37" s="37" t="s">
        <v>63</v>
      </c>
      <c r="B37" s="38" t="s">
        <v>64</v>
      </c>
      <c r="C37" s="24">
        <v>733000</v>
      </c>
      <c r="D37" s="32">
        <v>100000</v>
      </c>
      <c r="E37" s="24">
        <v>833000</v>
      </c>
    </row>
    <row r="38" spans="1:5" ht="18" customHeight="1" x14ac:dyDescent="0.25">
      <c r="A38" s="25" t="s">
        <v>65</v>
      </c>
      <c r="B38" s="26" t="s">
        <v>66</v>
      </c>
      <c r="C38" s="24">
        <v>50000</v>
      </c>
      <c r="D38" s="32">
        <v>0</v>
      </c>
      <c r="E38" s="24">
        <v>50000</v>
      </c>
    </row>
    <row r="39" spans="1:5" ht="18" customHeight="1" x14ac:dyDescent="0.25">
      <c r="A39" s="25" t="s">
        <v>67</v>
      </c>
      <c r="B39" s="26" t="s">
        <v>68</v>
      </c>
      <c r="C39" s="24">
        <v>5000</v>
      </c>
      <c r="D39" s="32">
        <v>0</v>
      </c>
      <c r="E39" s="24">
        <v>5000</v>
      </c>
    </row>
    <row r="40" spans="1:5" ht="18" customHeight="1" x14ac:dyDescent="0.25">
      <c r="A40" s="25" t="s">
        <v>69</v>
      </c>
      <c r="B40" s="26" t="s">
        <v>70</v>
      </c>
      <c r="C40" s="24">
        <v>106500</v>
      </c>
      <c r="D40" s="32">
        <v>0</v>
      </c>
      <c r="E40" s="24">
        <v>106500</v>
      </c>
    </row>
    <row r="41" spans="1:5" ht="18" customHeight="1" x14ac:dyDescent="0.25">
      <c r="A41" s="25" t="s">
        <v>71</v>
      </c>
      <c r="B41" s="26" t="s">
        <v>72</v>
      </c>
      <c r="C41" s="24">
        <v>1127000</v>
      </c>
      <c r="D41" s="32">
        <v>220000</v>
      </c>
      <c r="E41" s="24">
        <v>1347000</v>
      </c>
    </row>
    <row r="42" spans="1:5" ht="18" customHeight="1" x14ac:dyDescent="0.25">
      <c r="A42" s="37" t="s">
        <v>73</v>
      </c>
      <c r="B42" s="38" t="s">
        <v>74</v>
      </c>
      <c r="C42" s="24">
        <v>901000</v>
      </c>
      <c r="D42" s="32">
        <v>50000</v>
      </c>
      <c r="E42" s="24">
        <v>951000</v>
      </c>
    </row>
    <row r="43" spans="1:5" ht="18" customHeight="1" x14ac:dyDescent="0.25">
      <c r="A43" s="25" t="s">
        <v>75</v>
      </c>
      <c r="B43" s="26" t="s">
        <v>76</v>
      </c>
      <c r="C43" s="24">
        <v>28805</v>
      </c>
      <c r="D43" s="32">
        <v>0</v>
      </c>
      <c r="E43" s="24">
        <v>28805</v>
      </c>
    </row>
    <row r="44" spans="1:5" ht="18" customHeight="1" x14ac:dyDescent="0.25">
      <c r="A44" s="25" t="s">
        <v>77</v>
      </c>
      <c r="B44" s="26" t="s">
        <v>78</v>
      </c>
      <c r="C44" s="24">
        <v>6000</v>
      </c>
      <c r="D44" s="32">
        <v>0</v>
      </c>
      <c r="E44" s="24">
        <v>6000</v>
      </c>
    </row>
    <row r="45" spans="1:5" ht="18" customHeight="1" x14ac:dyDescent="0.25">
      <c r="A45" s="25" t="s">
        <v>79</v>
      </c>
      <c r="B45" s="26" t="s">
        <v>80</v>
      </c>
      <c r="C45" s="24">
        <v>195595</v>
      </c>
      <c r="D45" s="32">
        <v>0</v>
      </c>
      <c r="E45" s="24">
        <v>195595</v>
      </c>
    </row>
    <row r="46" spans="1:5" ht="18" customHeight="1" x14ac:dyDescent="0.25">
      <c r="A46" s="25" t="s">
        <v>81</v>
      </c>
      <c r="B46" s="26" t="s">
        <v>82</v>
      </c>
      <c r="C46" s="24">
        <v>401000</v>
      </c>
      <c r="D46" s="32">
        <v>0</v>
      </c>
      <c r="E46" s="24">
        <v>401000</v>
      </c>
    </row>
    <row r="47" spans="1:5" ht="18" customHeight="1" x14ac:dyDescent="0.25">
      <c r="A47" s="29"/>
      <c r="B47" s="30" t="s">
        <v>83</v>
      </c>
      <c r="C47" s="31">
        <v>63025</v>
      </c>
      <c r="D47" s="31">
        <v>104750</v>
      </c>
      <c r="E47" s="31">
        <v>167775</v>
      </c>
    </row>
    <row r="48" spans="1:5" ht="18" customHeight="1" x14ac:dyDescent="0.25">
      <c r="A48" s="25" t="s">
        <v>84</v>
      </c>
      <c r="B48" s="26" t="s">
        <v>85</v>
      </c>
      <c r="C48" s="24">
        <v>48000</v>
      </c>
      <c r="D48" s="24">
        <v>103000</v>
      </c>
      <c r="E48" s="24">
        <v>151000</v>
      </c>
    </row>
    <row r="49" spans="1:5" ht="18" customHeight="1" x14ac:dyDescent="0.25">
      <c r="A49" s="25" t="s">
        <v>86</v>
      </c>
      <c r="B49" s="26" t="s">
        <v>87</v>
      </c>
      <c r="C49" s="24">
        <v>13925</v>
      </c>
      <c r="D49" s="24">
        <v>1750</v>
      </c>
      <c r="E49" s="24">
        <v>15675</v>
      </c>
    </row>
    <row r="50" spans="1:5" ht="18" customHeight="1" x14ac:dyDescent="0.25">
      <c r="A50" s="25" t="s">
        <v>88</v>
      </c>
      <c r="B50" s="26" t="s">
        <v>89</v>
      </c>
      <c r="C50" s="24">
        <v>1100</v>
      </c>
      <c r="D50" s="24">
        <v>0</v>
      </c>
      <c r="E50" s="24">
        <v>1100</v>
      </c>
    </row>
    <row r="51" spans="1:5" ht="18" customHeight="1" x14ac:dyDescent="0.25">
      <c r="A51" s="29"/>
      <c r="B51" s="30" t="s">
        <v>90</v>
      </c>
      <c r="C51" s="31">
        <v>1642000</v>
      </c>
      <c r="D51" s="31">
        <v>134238.6</v>
      </c>
      <c r="E51" s="31">
        <v>1776238.6</v>
      </c>
    </row>
    <row r="52" spans="1:5" ht="18" customHeight="1" x14ac:dyDescent="0.25">
      <c r="A52" s="25" t="s">
        <v>91</v>
      </c>
      <c r="B52" s="26" t="s">
        <v>92</v>
      </c>
      <c r="C52" s="24">
        <v>1250000</v>
      </c>
      <c r="D52" s="32">
        <v>84238.6</v>
      </c>
      <c r="E52" s="24">
        <v>1334238.6000000001</v>
      </c>
    </row>
    <row r="53" spans="1:5" ht="18" customHeight="1" x14ac:dyDescent="0.25">
      <c r="A53" s="25" t="s">
        <v>93</v>
      </c>
      <c r="B53" s="26" t="s">
        <v>94</v>
      </c>
      <c r="C53" s="24">
        <v>360000</v>
      </c>
      <c r="D53" s="24">
        <v>40000</v>
      </c>
      <c r="E53" s="24">
        <v>400000</v>
      </c>
    </row>
    <row r="54" spans="1:5" ht="18" customHeight="1" x14ac:dyDescent="0.25">
      <c r="A54" s="25" t="s">
        <v>95</v>
      </c>
      <c r="B54" s="26" t="s">
        <v>96</v>
      </c>
      <c r="C54" s="24">
        <v>0</v>
      </c>
      <c r="D54" s="24">
        <v>0</v>
      </c>
      <c r="E54" s="24">
        <v>0</v>
      </c>
    </row>
    <row r="55" spans="1:5" ht="18" customHeight="1" x14ac:dyDescent="0.25">
      <c r="A55" s="25" t="s">
        <v>97</v>
      </c>
      <c r="B55" s="26" t="s">
        <v>98</v>
      </c>
      <c r="C55" s="24">
        <v>32000</v>
      </c>
      <c r="D55" s="24">
        <v>10000</v>
      </c>
      <c r="E55" s="24">
        <v>42000</v>
      </c>
    </row>
    <row r="56" spans="1:5" ht="18" customHeight="1" x14ac:dyDescent="0.25">
      <c r="A56" s="29"/>
      <c r="B56" s="30" t="s">
        <v>99</v>
      </c>
      <c r="C56" s="31">
        <v>480140</v>
      </c>
      <c r="D56" s="31">
        <v>0</v>
      </c>
      <c r="E56" s="31">
        <v>480140</v>
      </c>
    </row>
    <row r="57" spans="1:5" ht="18" customHeight="1" x14ac:dyDescent="0.25">
      <c r="A57" s="25" t="s">
        <v>100</v>
      </c>
      <c r="B57" s="26" t="s">
        <v>101</v>
      </c>
      <c r="C57" s="32">
        <v>398100</v>
      </c>
      <c r="D57" s="32">
        <v>0</v>
      </c>
      <c r="E57" s="32">
        <v>398100</v>
      </c>
    </row>
    <row r="58" spans="1:5" ht="18" customHeight="1" x14ac:dyDescent="0.25">
      <c r="A58" s="25" t="s">
        <v>102</v>
      </c>
      <c r="B58" s="26" t="s">
        <v>103</v>
      </c>
      <c r="C58" s="32">
        <v>62500</v>
      </c>
      <c r="D58" s="32">
        <v>0</v>
      </c>
      <c r="E58" s="32">
        <v>62500</v>
      </c>
    </row>
    <row r="59" spans="1:5" ht="18" customHeight="1" x14ac:dyDescent="0.25">
      <c r="A59" s="25" t="s">
        <v>104</v>
      </c>
      <c r="B59" s="26" t="s">
        <v>105</v>
      </c>
      <c r="C59" s="32">
        <v>18000</v>
      </c>
      <c r="D59" s="32">
        <v>0</v>
      </c>
      <c r="E59" s="32">
        <v>18000</v>
      </c>
    </row>
    <row r="60" spans="1:5" ht="18" customHeight="1" x14ac:dyDescent="0.25">
      <c r="A60" s="25" t="s">
        <v>106</v>
      </c>
      <c r="B60" s="26" t="s">
        <v>107</v>
      </c>
      <c r="C60" s="32">
        <v>1540</v>
      </c>
      <c r="D60" s="32">
        <v>0</v>
      </c>
      <c r="E60" s="32">
        <v>1540</v>
      </c>
    </row>
    <row r="61" spans="1:5" ht="18" customHeight="1" x14ac:dyDescent="0.25">
      <c r="A61" s="29" t="s">
        <v>108</v>
      </c>
      <c r="B61" s="30" t="s">
        <v>109</v>
      </c>
      <c r="C61" s="31">
        <v>425000</v>
      </c>
      <c r="D61" s="31">
        <v>0</v>
      </c>
      <c r="E61" s="31">
        <v>425000</v>
      </c>
    </row>
    <row r="62" spans="1:5" ht="18" customHeight="1" x14ac:dyDescent="0.25">
      <c r="A62" s="29"/>
      <c r="B62" s="30" t="s">
        <v>110</v>
      </c>
      <c r="C62" s="31">
        <v>2900000</v>
      </c>
      <c r="D62" s="31">
        <v>0</v>
      </c>
      <c r="E62" s="31">
        <v>2900000</v>
      </c>
    </row>
    <row r="63" spans="1:5" ht="18" customHeight="1" x14ac:dyDescent="0.25">
      <c r="A63" s="25" t="s">
        <v>111</v>
      </c>
      <c r="B63" s="26" t="s">
        <v>112</v>
      </c>
      <c r="C63" s="24">
        <v>2862000</v>
      </c>
      <c r="D63" s="24">
        <v>0</v>
      </c>
      <c r="E63" s="24">
        <v>2862000</v>
      </c>
    </row>
    <row r="64" spans="1:5" ht="18" customHeight="1" x14ac:dyDescent="0.25">
      <c r="A64" s="25" t="s">
        <v>113</v>
      </c>
      <c r="B64" s="26" t="s">
        <v>114</v>
      </c>
      <c r="C64" s="24">
        <v>38000</v>
      </c>
      <c r="D64" s="24">
        <v>0</v>
      </c>
      <c r="E64" s="24">
        <v>38000</v>
      </c>
    </row>
    <row r="65" spans="1:5" ht="18" customHeight="1" x14ac:dyDescent="0.25">
      <c r="A65" s="29"/>
      <c r="B65" s="30" t="s">
        <v>115</v>
      </c>
      <c r="C65" s="31">
        <v>8005067.3399999999</v>
      </c>
      <c r="D65" s="31">
        <v>4000000</v>
      </c>
      <c r="E65" s="31">
        <v>12005067.34</v>
      </c>
    </row>
    <row r="66" spans="1:5" ht="18" customHeight="1" x14ac:dyDescent="0.25">
      <c r="A66" s="25" t="s">
        <v>116</v>
      </c>
      <c r="B66" s="26" t="s">
        <v>117</v>
      </c>
      <c r="C66" s="24">
        <v>50000</v>
      </c>
      <c r="D66" s="24">
        <v>0</v>
      </c>
      <c r="E66" s="24">
        <v>50000</v>
      </c>
    </row>
    <row r="67" spans="1:5" ht="18" customHeight="1" x14ac:dyDescent="0.25">
      <c r="A67" s="25" t="s">
        <v>118</v>
      </c>
      <c r="B67" s="26" t="s">
        <v>119</v>
      </c>
      <c r="C67" s="32">
        <v>7925067.3399999999</v>
      </c>
      <c r="D67" s="32">
        <v>4000000</v>
      </c>
      <c r="E67" s="32">
        <v>11925067.34</v>
      </c>
    </row>
    <row r="68" spans="1:5" ht="18" customHeight="1" x14ac:dyDescent="0.25">
      <c r="A68" s="25" t="s">
        <v>120</v>
      </c>
      <c r="B68" s="26" t="s">
        <v>121</v>
      </c>
      <c r="C68" s="24">
        <v>30000</v>
      </c>
      <c r="D68" s="24">
        <v>0</v>
      </c>
      <c r="E68" s="24">
        <v>30000</v>
      </c>
    </row>
    <row r="69" spans="1:5" ht="18" customHeight="1" x14ac:dyDescent="0.25">
      <c r="A69" s="25" t="s">
        <v>122</v>
      </c>
      <c r="B69" s="26" t="s">
        <v>123</v>
      </c>
      <c r="C69" s="24">
        <v>0</v>
      </c>
      <c r="D69" s="24">
        <v>0</v>
      </c>
      <c r="E69" s="24">
        <v>0</v>
      </c>
    </row>
    <row r="70" spans="1:5" ht="18" customHeight="1" x14ac:dyDescent="0.25">
      <c r="A70" s="29"/>
      <c r="B70" s="30" t="s">
        <v>124</v>
      </c>
      <c r="C70" s="31">
        <v>127000</v>
      </c>
      <c r="D70" s="31">
        <v>0</v>
      </c>
      <c r="E70" s="31">
        <v>127000</v>
      </c>
    </row>
    <row r="71" spans="1:5" ht="18" customHeight="1" x14ac:dyDescent="0.25">
      <c r="A71" s="25" t="s">
        <v>125</v>
      </c>
      <c r="B71" s="26" t="s">
        <v>126</v>
      </c>
      <c r="C71" s="24">
        <v>35000</v>
      </c>
      <c r="D71" s="24">
        <v>0</v>
      </c>
      <c r="E71" s="24">
        <v>35000</v>
      </c>
    </row>
    <row r="72" spans="1:5" ht="18" customHeight="1" x14ac:dyDescent="0.25">
      <c r="A72" s="25" t="s">
        <v>127</v>
      </c>
      <c r="B72" s="26" t="s">
        <v>128</v>
      </c>
      <c r="C72" s="24">
        <v>0</v>
      </c>
      <c r="D72" s="24">
        <v>0</v>
      </c>
      <c r="E72" s="24">
        <v>0</v>
      </c>
    </row>
    <row r="73" spans="1:5" ht="18" customHeight="1" x14ac:dyDescent="0.25">
      <c r="A73" s="25" t="s">
        <v>129</v>
      </c>
      <c r="B73" s="26" t="s">
        <v>130</v>
      </c>
      <c r="C73" s="24">
        <v>92000</v>
      </c>
      <c r="D73" s="24">
        <v>0</v>
      </c>
      <c r="E73" s="24">
        <v>92000</v>
      </c>
    </row>
    <row r="74" spans="1:5" ht="18" customHeight="1" x14ac:dyDescent="0.25">
      <c r="A74" s="29"/>
      <c r="B74" s="30" t="s">
        <v>131</v>
      </c>
      <c r="C74" s="31">
        <v>20000</v>
      </c>
      <c r="D74" s="31">
        <v>0</v>
      </c>
      <c r="E74" s="31">
        <v>20000</v>
      </c>
    </row>
    <row r="75" spans="1:5" ht="18" customHeight="1" x14ac:dyDescent="0.25">
      <c r="A75" s="25" t="s">
        <v>132</v>
      </c>
      <c r="B75" s="26" t="s">
        <v>133</v>
      </c>
      <c r="C75" s="24">
        <v>0</v>
      </c>
      <c r="D75" s="24">
        <v>0</v>
      </c>
      <c r="E75" s="24">
        <v>0</v>
      </c>
    </row>
    <row r="76" spans="1:5" ht="18" customHeight="1" x14ac:dyDescent="0.25">
      <c r="A76" s="25" t="s">
        <v>134</v>
      </c>
      <c r="B76" s="26" t="s">
        <v>135</v>
      </c>
      <c r="C76" s="24">
        <v>0</v>
      </c>
      <c r="D76" s="24">
        <v>0</v>
      </c>
      <c r="E76" s="24">
        <v>0</v>
      </c>
    </row>
    <row r="77" spans="1:5" ht="18" customHeight="1" x14ac:dyDescent="0.25">
      <c r="A77" s="25" t="s">
        <v>136</v>
      </c>
      <c r="B77" s="26" t="s">
        <v>137</v>
      </c>
      <c r="C77" s="24">
        <v>20000</v>
      </c>
      <c r="D77" s="24">
        <v>0</v>
      </c>
      <c r="E77" s="24">
        <v>20000</v>
      </c>
    </row>
    <row r="78" spans="1:5" ht="18" customHeight="1" x14ac:dyDescent="0.25">
      <c r="A78" s="29"/>
      <c r="B78" s="30" t="s">
        <v>138</v>
      </c>
      <c r="C78" s="31">
        <v>0</v>
      </c>
      <c r="D78" s="31">
        <v>0</v>
      </c>
      <c r="E78" s="31">
        <v>0</v>
      </c>
    </row>
    <row r="79" spans="1:5" ht="18" customHeight="1" x14ac:dyDescent="0.25">
      <c r="A79" s="25" t="s">
        <v>139</v>
      </c>
      <c r="B79" s="26" t="s">
        <v>140</v>
      </c>
      <c r="C79" s="24">
        <v>0</v>
      </c>
      <c r="D79" s="24">
        <v>0</v>
      </c>
      <c r="E79" s="24">
        <v>0</v>
      </c>
    </row>
    <row r="80" spans="1:5" ht="18" customHeight="1" x14ac:dyDescent="0.25">
      <c r="A80" s="25" t="s">
        <v>141</v>
      </c>
      <c r="B80" s="26" t="s">
        <v>142</v>
      </c>
      <c r="C80" s="24">
        <v>0</v>
      </c>
      <c r="D80" s="24">
        <v>0</v>
      </c>
      <c r="E80" s="24">
        <v>0</v>
      </c>
    </row>
    <row r="81" spans="1:5" ht="18" customHeight="1" x14ac:dyDescent="0.25">
      <c r="A81" s="25" t="s">
        <v>143</v>
      </c>
      <c r="B81" s="26" t="s">
        <v>144</v>
      </c>
      <c r="C81" s="24">
        <v>0</v>
      </c>
      <c r="D81" s="24">
        <v>0</v>
      </c>
      <c r="E81" s="24">
        <v>0</v>
      </c>
    </row>
    <row r="82" spans="1:5" ht="18" customHeight="1" x14ac:dyDescent="0.25">
      <c r="A82" s="25" t="s">
        <v>145</v>
      </c>
      <c r="B82" s="26" t="s">
        <v>146</v>
      </c>
      <c r="C82" s="24">
        <v>0</v>
      </c>
      <c r="D82" s="24">
        <v>0</v>
      </c>
      <c r="E82" s="24">
        <v>0</v>
      </c>
    </row>
    <row r="83" spans="1:5" ht="18" customHeight="1" x14ac:dyDescent="0.25">
      <c r="A83" s="34"/>
      <c r="B83" s="35" t="s">
        <v>147</v>
      </c>
      <c r="C83" s="36">
        <v>19621686</v>
      </c>
      <c r="D83" s="36">
        <v>4668988.5999999996</v>
      </c>
      <c r="E83" s="36">
        <v>24290674.600000001</v>
      </c>
    </row>
    <row r="84" spans="1:5" ht="18" customHeight="1" x14ac:dyDescent="0.25">
      <c r="A84" s="25"/>
      <c r="B84" s="39" t="s">
        <v>148</v>
      </c>
      <c r="C84" s="40">
        <v>0</v>
      </c>
      <c r="D84" s="40">
        <v>0</v>
      </c>
      <c r="E84" s="40">
        <v>0</v>
      </c>
    </row>
    <row r="85" spans="1:5" ht="18" customHeight="1" x14ac:dyDescent="0.25">
      <c r="A85" s="22"/>
      <c r="B85" s="22"/>
      <c r="C85" s="22"/>
      <c r="D85" s="22"/>
      <c r="E85" s="22"/>
    </row>
    <row r="86" spans="1:5" ht="18" customHeight="1" x14ac:dyDescent="0.25">
      <c r="A86" s="22"/>
      <c r="B86" s="41" t="s">
        <v>44</v>
      </c>
      <c r="C86" s="27">
        <v>19616686</v>
      </c>
      <c r="D86" s="27">
        <v>4668988.5999999996</v>
      </c>
      <c r="E86" s="27">
        <v>24285674.600000001</v>
      </c>
    </row>
    <row r="87" spans="1:5" ht="18" customHeight="1" x14ac:dyDescent="0.25">
      <c r="A87" s="22"/>
      <c r="B87" s="41" t="s">
        <v>147</v>
      </c>
      <c r="C87" s="27">
        <v>19176686</v>
      </c>
      <c r="D87" s="27">
        <v>4668988.5999999996</v>
      </c>
      <c r="E87" s="27">
        <v>23845674.600000001</v>
      </c>
    </row>
    <row r="88" spans="1:5" ht="18" customHeight="1" x14ac:dyDescent="0.25">
      <c r="A88" s="22"/>
      <c r="B88" s="42"/>
      <c r="C88" s="22"/>
      <c r="D88" s="22"/>
      <c r="E88" s="22"/>
    </row>
    <row r="90" spans="1:5" ht="18" customHeight="1" x14ac:dyDescent="0.25">
      <c r="A90" s="22"/>
      <c r="B90" s="46"/>
      <c r="C90" s="23"/>
      <c r="D90" s="43"/>
      <c r="E90" s="22"/>
    </row>
    <row r="91" spans="1:5" ht="18" customHeight="1" x14ac:dyDescent="0.25">
      <c r="A91" s="22"/>
      <c r="B91" s="46"/>
      <c r="C91" s="43"/>
      <c r="D91" s="28"/>
      <c r="E91" s="22"/>
    </row>
    <row r="92" spans="1:5" ht="18" customHeight="1" x14ac:dyDescent="0.25">
      <c r="A92" s="22"/>
      <c r="B92" s="46"/>
      <c r="C92" s="22"/>
      <c r="D92" s="22"/>
      <c r="E92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03E-F73A-4517-819A-1CB8E569DED6}">
  <dimension ref="A1:E92"/>
  <sheetViews>
    <sheetView tabSelected="1" workbookViewId="0">
      <selection activeCell="A2" sqref="A2"/>
    </sheetView>
  </sheetViews>
  <sheetFormatPr defaultRowHeight="18" customHeight="1" x14ac:dyDescent="0.25"/>
  <cols>
    <col min="1" max="1" width="10.7109375" customWidth="1"/>
    <col min="2" max="2" width="73" customWidth="1"/>
    <col min="3" max="6" width="16.140625" customWidth="1"/>
  </cols>
  <sheetData>
    <row r="1" spans="1:5" ht="36.75" customHeight="1" x14ac:dyDescent="0.25">
      <c r="A1" s="69" t="s">
        <v>0</v>
      </c>
      <c r="B1" s="70" t="s">
        <v>1</v>
      </c>
      <c r="C1" s="69" t="s">
        <v>151</v>
      </c>
      <c r="D1" s="69" t="s">
        <v>2</v>
      </c>
      <c r="E1" s="69" t="s">
        <v>150</v>
      </c>
    </row>
    <row r="2" spans="1:5" ht="18" customHeight="1" x14ac:dyDescent="0.25">
      <c r="A2" s="54"/>
      <c r="B2" s="55" t="s">
        <v>4</v>
      </c>
      <c r="C2" s="56">
        <v>2600000</v>
      </c>
      <c r="D2" s="56">
        <v>0</v>
      </c>
      <c r="E2" s="56">
        <v>2600000</v>
      </c>
    </row>
    <row r="3" spans="1:5" ht="18" customHeight="1" x14ac:dyDescent="0.25">
      <c r="A3" s="50" t="s">
        <v>5</v>
      </c>
      <c r="B3" s="51" t="s">
        <v>6</v>
      </c>
      <c r="C3" s="49">
        <v>2600000</v>
      </c>
      <c r="D3" s="57">
        <v>0</v>
      </c>
      <c r="E3" s="49">
        <v>2600000</v>
      </c>
    </row>
    <row r="4" spans="1:5" ht="18" customHeight="1" x14ac:dyDescent="0.25">
      <c r="A4" s="54"/>
      <c r="B4" s="55" t="s">
        <v>7</v>
      </c>
      <c r="C4" s="56">
        <v>3279000</v>
      </c>
      <c r="D4" s="56">
        <v>-70000</v>
      </c>
      <c r="E4" s="56">
        <v>3209000</v>
      </c>
    </row>
    <row r="5" spans="1:5" ht="18" customHeight="1" x14ac:dyDescent="0.25">
      <c r="A5" s="50" t="s">
        <v>8</v>
      </c>
      <c r="B5" s="51" t="s">
        <v>9</v>
      </c>
      <c r="C5" s="49">
        <v>9000</v>
      </c>
      <c r="D5" s="49">
        <v>0</v>
      </c>
      <c r="E5" s="49">
        <v>9000</v>
      </c>
    </row>
    <row r="6" spans="1:5" ht="18" customHeight="1" x14ac:dyDescent="0.25">
      <c r="A6" s="50" t="s">
        <v>10</v>
      </c>
      <c r="B6" s="51" t="s">
        <v>11</v>
      </c>
      <c r="C6" s="49">
        <v>3200000</v>
      </c>
      <c r="D6" s="57">
        <v>0</v>
      </c>
      <c r="E6" s="49">
        <v>3200000</v>
      </c>
    </row>
    <row r="7" spans="1:5" ht="18" customHeight="1" x14ac:dyDescent="0.25">
      <c r="A7" s="50" t="s">
        <v>12</v>
      </c>
      <c r="B7" s="51" t="s">
        <v>13</v>
      </c>
      <c r="C7" s="49">
        <v>70000</v>
      </c>
      <c r="D7" s="57">
        <v>-70000</v>
      </c>
      <c r="E7" s="49">
        <v>0</v>
      </c>
    </row>
    <row r="8" spans="1:5" ht="18" customHeight="1" x14ac:dyDescent="0.25">
      <c r="A8" s="50" t="s">
        <v>14</v>
      </c>
      <c r="B8" s="51" t="s">
        <v>15</v>
      </c>
      <c r="C8" s="49">
        <v>0</v>
      </c>
      <c r="D8" s="49">
        <v>0</v>
      </c>
      <c r="E8" s="49">
        <v>0</v>
      </c>
    </row>
    <row r="9" spans="1:5" ht="18" customHeight="1" x14ac:dyDescent="0.25">
      <c r="A9" s="54"/>
      <c r="B9" s="55" t="s">
        <v>16</v>
      </c>
      <c r="C9" s="56">
        <v>11552686</v>
      </c>
      <c r="D9" s="56">
        <v>2478988.6</v>
      </c>
      <c r="E9" s="56">
        <v>14031674.6</v>
      </c>
    </row>
    <row r="10" spans="1:5" ht="18" customHeight="1" x14ac:dyDescent="0.25">
      <c r="A10" s="50" t="s">
        <v>17</v>
      </c>
      <c r="B10" s="51" t="s">
        <v>18</v>
      </c>
      <c r="C10" s="58">
        <v>8652686</v>
      </c>
      <c r="D10" s="57">
        <v>2478988.6</v>
      </c>
      <c r="E10" s="57">
        <v>11131674.6</v>
      </c>
    </row>
    <row r="11" spans="1:5" ht="18" customHeight="1" x14ac:dyDescent="0.25">
      <c r="A11" s="50" t="s">
        <v>19</v>
      </c>
      <c r="B11" s="51" t="s">
        <v>20</v>
      </c>
      <c r="C11" s="58">
        <v>0</v>
      </c>
      <c r="D11" s="49">
        <v>0</v>
      </c>
      <c r="E11" s="57">
        <v>0</v>
      </c>
    </row>
    <row r="12" spans="1:5" ht="18" customHeight="1" x14ac:dyDescent="0.25">
      <c r="A12" s="50" t="s">
        <v>21</v>
      </c>
      <c r="B12" s="51" t="s">
        <v>22</v>
      </c>
      <c r="C12" s="58">
        <v>2900000</v>
      </c>
      <c r="D12" s="49">
        <v>0</v>
      </c>
      <c r="E12" s="57">
        <v>2900000</v>
      </c>
    </row>
    <row r="13" spans="1:5" ht="18" customHeight="1" x14ac:dyDescent="0.25">
      <c r="A13" s="54"/>
      <c r="B13" s="55" t="s">
        <v>23</v>
      </c>
      <c r="C13" s="56">
        <v>485000</v>
      </c>
      <c r="D13" s="56">
        <v>0</v>
      </c>
      <c r="E13" s="56">
        <v>485000</v>
      </c>
    </row>
    <row r="14" spans="1:5" ht="18" customHeight="1" x14ac:dyDescent="0.25">
      <c r="A14" s="50" t="s">
        <v>24</v>
      </c>
      <c r="B14" s="51" t="s">
        <v>25</v>
      </c>
      <c r="C14" s="57">
        <v>5000</v>
      </c>
      <c r="D14" s="57">
        <v>0</v>
      </c>
      <c r="E14" s="57">
        <v>5000</v>
      </c>
    </row>
    <row r="15" spans="1:5" ht="18" customHeight="1" x14ac:dyDescent="0.25">
      <c r="A15" s="50" t="s">
        <v>26</v>
      </c>
      <c r="B15" s="51" t="s">
        <v>27</v>
      </c>
      <c r="C15" s="57">
        <v>2000</v>
      </c>
      <c r="D15" s="49">
        <v>0</v>
      </c>
      <c r="E15" s="57">
        <v>2000</v>
      </c>
    </row>
    <row r="16" spans="1:5" ht="18" customHeight="1" x14ac:dyDescent="0.25">
      <c r="A16" s="50" t="s">
        <v>28</v>
      </c>
      <c r="B16" s="51" t="s">
        <v>29</v>
      </c>
      <c r="C16" s="57">
        <v>328000</v>
      </c>
      <c r="D16" s="57">
        <v>0</v>
      </c>
      <c r="E16" s="57">
        <v>328000</v>
      </c>
    </row>
    <row r="17" spans="1:5" ht="18" customHeight="1" x14ac:dyDescent="0.25">
      <c r="A17" s="50" t="s">
        <v>30</v>
      </c>
      <c r="B17" s="51" t="s">
        <v>31</v>
      </c>
      <c r="C17" s="57">
        <v>150000</v>
      </c>
      <c r="D17" s="49">
        <v>0</v>
      </c>
      <c r="E17" s="57">
        <v>150000</v>
      </c>
    </row>
    <row r="18" spans="1:5" ht="18" customHeight="1" x14ac:dyDescent="0.25">
      <c r="A18" s="54"/>
      <c r="B18" s="55" t="s">
        <v>32</v>
      </c>
      <c r="C18" s="56">
        <v>5000</v>
      </c>
      <c r="D18" s="56">
        <v>0</v>
      </c>
      <c r="E18" s="56">
        <v>5000</v>
      </c>
    </row>
    <row r="19" spans="1:5" ht="18" customHeight="1" x14ac:dyDescent="0.25">
      <c r="A19" s="50" t="s">
        <v>33</v>
      </c>
      <c r="B19" s="51" t="s">
        <v>34</v>
      </c>
      <c r="C19" s="49">
        <v>5000</v>
      </c>
      <c r="D19" s="49">
        <v>0</v>
      </c>
      <c r="E19" s="49">
        <v>5000</v>
      </c>
    </row>
    <row r="20" spans="1:5" ht="18" customHeight="1" x14ac:dyDescent="0.25">
      <c r="A20" s="54"/>
      <c r="B20" s="55" t="s">
        <v>35</v>
      </c>
      <c r="C20" s="56">
        <v>0</v>
      </c>
      <c r="D20" s="56">
        <v>0</v>
      </c>
      <c r="E20" s="56">
        <v>0</v>
      </c>
    </row>
    <row r="21" spans="1:5" ht="18" customHeight="1" x14ac:dyDescent="0.25">
      <c r="A21" s="50" t="s">
        <v>36</v>
      </c>
      <c r="B21" s="51" t="s">
        <v>37</v>
      </c>
      <c r="C21" s="49">
        <v>0</v>
      </c>
      <c r="D21" s="49">
        <v>0</v>
      </c>
      <c r="E21" s="49">
        <v>0</v>
      </c>
    </row>
    <row r="22" spans="1:5" ht="18" customHeight="1" x14ac:dyDescent="0.25">
      <c r="A22" s="50" t="s">
        <v>38</v>
      </c>
      <c r="B22" s="51" t="s">
        <v>39</v>
      </c>
      <c r="C22" s="49">
        <v>0</v>
      </c>
      <c r="D22" s="49">
        <v>0</v>
      </c>
      <c r="E22" s="49">
        <v>0</v>
      </c>
    </row>
    <row r="23" spans="1:5" ht="18" customHeight="1" x14ac:dyDescent="0.25">
      <c r="A23" s="50" t="s">
        <v>40</v>
      </c>
      <c r="B23" s="51" t="s">
        <v>41</v>
      </c>
      <c r="C23" s="49">
        <v>0</v>
      </c>
      <c r="D23" s="49">
        <v>0</v>
      </c>
      <c r="E23" s="49">
        <v>0</v>
      </c>
    </row>
    <row r="24" spans="1:5" ht="18" customHeight="1" x14ac:dyDescent="0.25">
      <c r="A24" s="50" t="s">
        <v>42</v>
      </c>
      <c r="B24" s="51" t="s">
        <v>43</v>
      </c>
      <c r="C24" s="49">
        <v>0</v>
      </c>
      <c r="D24" s="49">
        <v>0</v>
      </c>
      <c r="E24" s="49">
        <v>0</v>
      </c>
    </row>
    <row r="25" spans="1:5" ht="18" customHeight="1" x14ac:dyDescent="0.25">
      <c r="A25" s="59"/>
      <c r="B25" s="60" t="s">
        <v>44</v>
      </c>
      <c r="C25" s="61">
        <v>17921686</v>
      </c>
      <c r="D25" s="61">
        <v>2408988.6</v>
      </c>
      <c r="E25" s="61">
        <v>20330674.600000001</v>
      </c>
    </row>
    <row r="26" spans="1:5" ht="18" customHeight="1" x14ac:dyDescent="0.25">
      <c r="A26" s="50"/>
      <c r="B26" s="51"/>
      <c r="C26" s="49"/>
      <c r="D26" s="49"/>
      <c r="E26" s="49"/>
    </row>
    <row r="27" spans="1:5" ht="18" customHeight="1" x14ac:dyDescent="0.25">
      <c r="A27" s="54"/>
      <c r="B27" s="55" t="s">
        <v>45</v>
      </c>
      <c r="C27" s="56">
        <v>46400</v>
      </c>
      <c r="D27" s="56">
        <v>30000</v>
      </c>
      <c r="E27" s="56">
        <v>76400</v>
      </c>
    </row>
    <row r="28" spans="1:5" ht="18" customHeight="1" x14ac:dyDescent="0.25">
      <c r="A28" s="50" t="s">
        <v>46</v>
      </c>
      <c r="B28" s="51" t="s">
        <v>47</v>
      </c>
      <c r="C28" s="49">
        <v>4000</v>
      </c>
      <c r="D28" s="49">
        <v>0</v>
      </c>
      <c r="E28" s="49">
        <v>4000</v>
      </c>
    </row>
    <row r="29" spans="1:5" ht="18" customHeight="1" x14ac:dyDescent="0.25">
      <c r="A29" s="50" t="s">
        <v>48</v>
      </c>
      <c r="B29" s="51" t="s">
        <v>49</v>
      </c>
      <c r="C29" s="49">
        <v>42400</v>
      </c>
      <c r="D29" s="49">
        <v>30000</v>
      </c>
      <c r="E29" s="49">
        <v>72400</v>
      </c>
    </row>
    <row r="30" spans="1:5" ht="18" customHeight="1" x14ac:dyDescent="0.25">
      <c r="A30" s="54"/>
      <c r="B30" s="55" t="s">
        <v>50</v>
      </c>
      <c r="C30" s="56">
        <v>5126696.66</v>
      </c>
      <c r="D30" s="56">
        <v>639500</v>
      </c>
      <c r="E30" s="56">
        <v>5766196.6600000001</v>
      </c>
    </row>
    <row r="31" spans="1:5" ht="18" customHeight="1" x14ac:dyDescent="0.25">
      <c r="A31" s="50" t="s">
        <v>51</v>
      </c>
      <c r="B31" s="51" t="s">
        <v>52</v>
      </c>
      <c r="C31" s="49">
        <v>62000</v>
      </c>
      <c r="D31" s="49">
        <v>0</v>
      </c>
      <c r="E31" s="49">
        <v>62000</v>
      </c>
    </row>
    <row r="32" spans="1:5" ht="18" customHeight="1" x14ac:dyDescent="0.25">
      <c r="A32" s="50" t="s">
        <v>53</v>
      </c>
      <c r="B32" s="51" t="s">
        <v>54</v>
      </c>
      <c r="C32" s="49">
        <v>8400</v>
      </c>
      <c r="D32" s="57">
        <v>0</v>
      </c>
      <c r="E32" s="49">
        <v>8400</v>
      </c>
    </row>
    <row r="33" spans="1:5" ht="18" customHeight="1" x14ac:dyDescent="0.25">
      <c r="A33" s="50" t="s">
        <v>55</v>
      </c>
      <c r="B33" s="51" t="s">
        <v>56</v>
      </c>
      <c r="C33" s="49">
        <v>5000</v>
      </c>
      <c r="D33" s="57">
        <v>0</v>
      </c>
      <c r="E33" s="49">
        <v>5000</v>
      </c>
    </row>
    <row r="34" spans="1:5" ht="18" customHeight="1" x14ac:dyDescent="0.25">
      <c r="A34" s="50" t="s">
        <v>57</v>
      </c>
      <c r="B34" s="51" t="s">
        <v>58</v>
      </c>
      <c r="C34" s="49">
        <v>10000</v>
      </c>
      <c r="D34" s="57">
        <v>0</v>
      </c>
      <c r="E34" s="49">
        <v>10000</v>
      </c>
    </row>
    <row r="35" spans="1:5" ht="18" customHeight="1" x14ac:dyDescent="0.25">
      <c r="A35" s="50" t="s">
        <v>59</v>
      </c>
      <c r="B35" s="51" t="s">
        <v>60</v>
      </c>
      <c r="C35" s="49">
        <v>994480</v>
      </c>
      <c r="D35" s="57">
        <v>209500</v>
      </c>
      <c r="E35" s="49">
        <v>1203980</v>
      </c>
    </row>
    <row r="36" spans="1:5" ht="18" customHeight="1" x14ac:dyDescent="0.25">
      <c r="A36" s="50" t="s">
        <v>61</v>
      </c>
      <c r="B36" s="51" t="s">
        <v>62</v>
      </c>
      <c r="C36" s="49">
        <v>906753.66</v>
      </c>
      <c r="D36" s="57">
        <v>0</v>
      </c>
      <c r="E36" s="49">
        <v>906753.66</v>
      </c>
    </row>
    <row r="37" spans="1:5" ht="18" customHeight="1" x14ac:dyDescent="0.25">
      <c r="A37" s="62" t="s">
        <v>63</v>
      </c>
      <c r="B37" s="63" t="s">
        <v>64</v>
      </c>
      <c r="C37" s="49">
        <v>635000</v>
      </c>
      <c r="D37" s="57">
        <v>170000</v>
      </c>
      <c r="E37" s="49">
        <v>805000</v>
      </c>
    </row>
    <row r="38" spans="1:5" ht="18" customHeight="1" x14ac:dyDescent="0.25">
      <c r="A38" s="50" t="s">
        <v>65</v>
      </c>
      <c r="B38" s="51" t="s">
        <v>66</v>
      </c>
      <c r="C38" s="49">
        <v>50000</v>
      </c>
      <c r="D38" s="57">
        <v>0</v>
      </c>
      <c r="E38" s="49">
        <v>50000</v>
      </c>
    </row>
    <row r="39" spans="1:5" ht="18" customHeight="1" x14ac:dyDescent="0.25">
      <c r="A39" s="50" t="s">
        <v>67</v>
      </c>
      <c r="B39" s="51" t="s">
        <v>68</v>
      </c>
      <c r="C39" s="49">
        <v>5000</v>
      </c>
      <c r="D39" s="57">
        <v>0</v>
      </c>
      <c r="E39" s="49">
        <v>5000</v>
      </c>
    </row>
    <row r="40" spans="1:5" ht="18" customHeight="1" x14ac:dyDescent="0.25">
      <c r="A40" s="50" t="s">
        <v>69</v>
      </c>
      <c r="B40" s="51" t="s">
        <v>70</v>
      </c>
      <c r="C40" s="49">
        <v>56500</v>
      </c>
      <c r="D40" s="57">
        <v>0</v>
      </c>
      <c r="E40" s="49">
        <v>56500</v>
      </c>
    </row>
    <row r="41" spans="1:5" ht="18" customHeight="1" x14ac:dyDescent="0.25">
      <c r="A41" s="50" t="s">
        <v>71</v>
      </c>
      <c r="B41" s="51" t="s">
        <v>72</v>
      </c>
      <c r="C41" s="49">
        <v>1095000</v>
      </c>
      <c r="D41" s="57">
        <v>210000</v>
      </c>
      <c r="E41" s="49">
        <v>1305000</v>
      </c>
    </row>
    <row r="42" spans="1:5" ht="18" customHeight="1" x14ac:dyDescent="0.25">
      <c r="A42" s="62" t="s">
        <v>73</v>
      </c>
      <c r="B42" s="63" t="s">
        <v>74</v>
      </c>
      <c r="C42" s="49">
        <v>901000</v>
      </c>
      <c r="D42" s="57">
        <v>0</v>
      </c>
      <c r="E42" s="49">
        <v>901000</v>
      </c>
    </row>
    <row r="43" spans="1:5" ht="18" customHeight="1" x14ac:dyDescent="0.25">
      <c r="A43" s="50" t="s">
        <v>75</v>
      </c>
      <c r="B43" s="51" t="s">
        <v>76</v>
      </c>
      <c r="C43" s="49">
        <v>22605</v>
      </c>
      <c r="D43" s="57">
        <v>0</v>
      </c>
      <c r="E43" s="49">
        <v>22605</v>
      </c>
    </row>
    <row r="44" spans="1:5" ht="18" customHeight="1" x14ac:dyDescent="0.25">
      <c r="A44" s="50" t="s">
        <v>77</v>
      </c>
      <c r="B44" s="51" t="s">
        <v>78</v>
      </c>
      <c r="C44" s="49">
        <v>6000</v>
      </c>
      <c r="D44" s="57">
        <v>0</v>
      </c>
      <c r="E44" s="49">
        <v>6000</v>
      </c>
    </row>
    <row r="45" spans="1:5" ht="18" customHeight="1" x14ac:dyDescent="0.25">
      <c r="A45" s="50" t="s">
        <v>79</v>
      </c>
      <c r="B45" s="51" t="s">
        <v>80</v>
      </c>
      <c r="C45" s="49">
        <v>122958</v>
      </c>
      <c r="D45" s="57">
        <v>50000</v>
      </c>
      <c r="E45" s="49">
        <v>172958</v>
      </c>
    </row>
    <row r="46" spans="1:5" ht="18" customHeight="1" x14ac:dyDescent="0.25">
      <c r="A46" s="50" t="s">
        <v>81</v>
      </c>
      <c r="B46" s="51" t="s">
        <v>82</v>
      </c>
      <c r="C46" s="49">
        <v>246000</v>
      </c>
      <c r="D46" s="57">
        <v>0</v>
      </c>
      <c r="E46" s="49">
        <v>246000</v>
      </c>
    </row>
    <row r="47" spans="1:5" ht="18" customHeight="1" x14ac:dyDescent="0.25">
      <c r="A47" s="54"/>
      <c r="B47" s="55" t="s">
        <v>83</v>
      </c>
      <c r="C47" s="56">
        <v>60662</v>
      </c>
      <c r="D47" s="56">
        <v>105250</v>
      </c>
      <c r="E47" s="56">
        <v>165912</v>
      </c>
    </row>
    <row r="48" spans="1:5" ht="18" customHeight="1" x14ac:dyDescent="0.25">
      <c r="A48" s="50" t="s">
        <v>84</v>
      </c>
      <c r="B48" s="51" t="s">
        <v>85</v>
      </c>
      <c r="C48" s="49">
        <v>48000</v>
      </c>
      <c r="D48" s="49">
        <v>103000</v>
      </c>
      <c r="E48" s="49">
        <v>151000</v>
      </c>
    </row>
    <row r="49" spans="1:5" ht="18" customHeight="1" x14ac:dyDescent="0.25">
      <c r="A49" s="50" t="s">
        <v>86</v>
      </c>
      <c r="B49" s="51" t="s">
        <v>87</v>
      </c>
      <c r="C49" s="49">
        <v>11562</v>
      </c>
      <c r="D49" s="49">
        <v>2250</v>
      </c>
      <c r="E49" s="49">
        <v>13812</v>
      </c>
    </row>
    <row r="50" spans="1:5" ht="18" customHeight="1" x14ac:dyDescent="0.25">
      <c r="A50" s="50" t="s">
        <v>88</v>
      </c>
      <c r="B50" s="51" t="s">
        <v>89</v>
      </c>
      <c r="C50" s="49">
        <v>1100</v>
      </c>
      <c r="D50" s="49">
        <v>0</v>
      </c>
      <c r="E50" s="49">
        <v>1100</v>
      </c>
    </row>
    <row r="51" spans="1:5" ht="18" customHeight="1" x14ac:dyDescent="0.25">
      <c r="A51" s="54"/>
      <c r="B51" s="55" t="s">
        <v>90</v>
      </c>
      <c r="C51" s="56">
        <v>1640000</v>
      </c>
      <c r="D51" s="56">
        <v>134238.6</v>
      </c>
      <c r="E51" s="56">
        <v>1774238.6</v>
      </c>
    </row>
    <row r="52" spans="1:5" ht="18" customHeight="1" x14ac:dyDescent="0.25">
      <c r="A52" s="50" t="s">
        <v>91</v>
      </c>
      <c r="B52" s="51" t="s">
        <v>92</v>
      </c>
      <c r="C52" s="49">
        <v>1250000</v>
      </c>
      <c r="D52" s="57">
        <v>84238.6</v>
      </c>
      <c r="E52" s="49">
        <v>1334238.6000000001</v>
      </c>
    </row>
    <row r="53" spans="1:5" ht="18" customHeight="1" x14ac:dyDescent="0.25">
      <c r="A53" s="50" t="s">
        <v>93</v>
      </c>
      <c r="B53" s="51" t="s">
        <v>94</v>
      </c>
      <c r="C53" s="49">
        <v>360000</v>
      </c>
      <c r="D53" s="49">
        <v>40000</v>
      </c>
      <c r="E53" s="49">
        <v>400000</v>
      </c>
    </row>
    <row r="54" spans="1:5" ht="18" customHeight="1" x14ac:dyDescent="0.25">
      <c r="A54" s="50" t="s">
        <v>95</v>
      </c>
      <c r="B54" s="51" t="s">
        <v>96</v>
      </c>
      <c r="C54" s="49">
        <v>0</v>
      </c>
      <c r="D54" s="49">
        <v>0</v>
      </c>
      <c r="E54" s="49">
        <v>0</v>
      </c>
    </row>
    <row r="55" spans="1:5" ht="18" customHeight="1" x14ac:dyDescent="0.25">
      <c r="A55" s="50" t="s">
        <v>97</v>
      </c>
      <c r="B55" s="51" t="s">
        <v>98</v>
      </c>
      <c r="C55" s="49">
        <v>30000</v>
      </c>
      <c r="D55" s="49">
        <v>10000</v>
      </c>
      <c r="E55" s="49">
        <v>40000</v>
      </c>
    </row>
    <row r="56" spans="1:5" ht="18" customHeight="1" x14ac:dyDescent="0.25">
      <c r="A56" s="54"/>
      <c r="B56" s="55" t="s">
        <v>99</v>
      </c>
      <c r="C56" s="56">
        <v>480140</v>
      </c>
      <c r="D56" s="56">
        <v>0</v>
      </c>
      <c r="E56" s="56">
        <v>480140</v>
      </c>
    </row>
    <row r="57" spans="1:5" ht="18" customHeight="1" x14ac:dyDescent="0.25">
      <c r="A57" s="50" t="s">
        <v>100</v>
      </c>
      <c r="B57" s="51" t="s">
        <v>101</v>
      </c>
      <c r="C57" s="57">
        <v>398100</v>
      </c>
      <c r="D57" s="57">
        <v>0</v>
      </c>
      <c r="E57" s="57">
        <v>398100</v>
      </c>
    </row>
    <row r="58" spans="1:5" ht="18" customHeight="1" x14ac:dyDescent="0.25">
      <c r="A58" s="50" t="s">
        <v>102</v>
      </c>
      <c r="B58" s="51" t="s">
        <v>103</v>
      </c>
      <c r="C58" s="57">
        <v>62500</v>
      </c>
      <c r="D58" s="57">
        <v>0</v>
      </c>
      <c r="E58" s="57">
        <v>62500</v>
      </c>
    </row>
    <row r="59" spans="1:5" ht="18" customHeight="1" x14ac:dyDescent="0.25">
      <c r="A59" s="50" t="s">
        <v>104</v>
      </c>
      <c r="B59" s="51" t="s">
        <v>105</v>
      </c>
      <c r="C59" s="57">
        <v>18000</v>
      </c>
      <c r="D59" s="57">
        <v>0</v>
      </c>
      <c r="E59" s="57">
        <v>18000</v>
      </c>
    </row>
    <row r="60" spans="1:5" ht="18" customHeight="1" x14ac:dyDescent="0.25">
      <c r="A60" s="50" t="s">
        <v>106</v>
      </c>
      <c r="B60" s="51" t="s">
        <v>107</v>
      </c>
      <c r="C60" s="57">
        <v>1540</v>
      </c>
      <c r="D60" s="57">
        <v>0</v>
      </c>
      <c r="E60" s="57">
        <v>1540</v>
      </c>
    </row>
    <row r="61" spans="1:5" ht="18" customHeight="1" x14ac:dyDescent="0.25">
      <c r="A61" s="54" t="s">
        <v>108</v>
      </c>
      <c r="B61" s="55" t="s">
        <v>109</v>
      </c>
      <c r="C61" s="56">
        <v>425000</v>
      </c>
      <c r="D61" s="56">
        <v>0</v>
      </c>
      <c r="E61" s="56">
        <v>425000</v>
      </c>
    </row>
    <row r="62" spans="1:5" ht="18" customHeight="1" x14ac:dyDescent="0.25">
      <c r="A62" s="54"/>
      <c r="B62" s="55" t="s">
        <v>110</v>
      </c>
      <c r="C62" s="56">
        <v>2900000</v>
      </c>
      <c r="D62" s="56">
        <v>0</v>
      </c>
      <c r="E62" s="56">
        <v>2900000</v>
      </c>
    </row>
    <row r="63" spans="1:5" ht="18" customHeight="1" x14ac:dyDescent="0.25">
      <c r="A63" s="50" t="s">
        <v>111</v>
      </c>
      <c r="B63" s="51" t="s">
        <v>112</v>
      </c>
      <c r="C63" s="49">
        <v>2862000</v>
      </c>
      <c r="D63" s="49">
        <v>0</v>
      </c>
      <c r="E63" s="49">
        <v>2862000</v>
      </c>
    </row>
    <row r="64" spans="1:5" ht="18" customHeight="1" x14ac:dyDescent="0.25">
      <c r="A64" s="50" t="s">
        <v>113</v>
      </c>
      <c r="B64" s="51" t="s">
        <v>114</v>
      </c>
      <c r="C64" s="49">
        <v>38000</v>
      </c>
      <c r="D64" s="49">
        <v>0</v>
      </c>
      <c r="E64" s="49">
        <v>38000</v>
      </c>
    </row>
    <row r="65" spans="1:5" ht="18" customHeight="1" x14ac:dyDescent="0.25">
      <c r="A65" s="54"/>
      <c r="B65" s="55" t="s">
        <v>115</v>
      </c>
      <c r="C65" s="56">
        <v>7095787.3399999999</v>
      </c>
      <c r="D65" s="56">
        <v>1500000</v>
      </c>
      <c r="E65" s="56">
        <v>8595787.3399999999</v>
      </c>
    </row>
    <row r="66" spans="1:5" ht="18" customHeight="1" x14ac:dyDescent="0.25">
      <c r="A66" s="50" t="s">
        <v>116</v>
      </c>
      <c r="B66" s="51" t="s">
        <v>117</v>
      </c>
      <c r="C66" s="49">
        <v>50000</v>
      </c>
      <c r="D66" s="49">
        <v>0</v>
      </c>
      <c r="E66" s="49">
        <v>50000</v>
      </c>
    </row>
    <row r="67" spans="1:5" ht="18" customHeight="1" x14ac:dyDescent="0.25">
      <c r="A67" s="50" t="s">
        <v>118</v>
      </c>
      <c r="B67" s="51" t="s">
        <v>119</v>
      </c>
      <c r="C67" s="57">
        <v>7015787.3399999999</v>
      </c>
      <c r="D67" s="57">
        <v>1500000</v>
      </c>
      <c r="E67" s="57">
        <v>8515787.3399999999</v>
      </c>
    </row>
    <row r="68" spans="1:5" ht="18" customHeight="1" x14ac:dyDescent="0.25">
      <c r="A68" s="50" t="s">
        <v>120</v>
      </c>
      <c r="B68" s="51" t="s">
        <v>121</v>
      </c>
      <c r="C68" s="49">
        <v>30000</v>
      </c>
      <c r="D68" s="49">
        <v>0</v>
      </c>
      <c r="E68" s="49">
        <v>30000</v>
      </c>
    </row>
    <row r="69" spans="1:5" ht="18" customHeight="1" x14ac:dyDescent="0.25">
      <c r="A69" s="50" t="s">
        <v>122</v>
      </c>
      <c r="B69" s="51" t="s">
        <v>123</v>
      </c>
      <c r="C69" s="49">
        <v>0</v>
      </c>
      <c r="D69" s="49">
        <v>0</v>
      </c>
      <c r="E69" s="49">
        <v>0</v>
      </c>
    </row>
    <row r="70" spans="1:5" ht="18" customHeight="1" x14ac:dyDescent="0.25">
      <c r="A70" s="54"/>
      <c r="B70" s="55" t="s">
        <v>124</v>
      </c>
      <c r="C70" s="56">
        <v>127000</v>
      </c>
      <c r="D70" s="56">
        <v>0</v>
      </c>
      <c r="E70" s="56">
        <v>127000</v>
      </c>
    </row>
    <row r="71" spans="1:5" ht="18" customHeight="1" x14ac:dyDescent="0.25">
      <c r="A71" s="50" t="s">
        <v>125</v>
      </c>
      <c r="B71" s="51" t="s">
        <v>126</v>
      </c>
      <c r="C71" s="49">
        <v>35000</v>
      </c>
      <c r="D71" s="49">
        <v>0</v>
      </c>
      <c r="E71" s="49">
        <v>35000</v>
      </c>
    </row>
    <row r="72" spans="1:5" ht="18" customHeight="1" x14ac:dyDescent="0.25">
      <c r="A72" s="50" t="s">
        <v>127</v>
      </c>
      <c r="B72" s="51" t="s">
        <v>128</v>
      </c>
      <c r="C72" s="49">
        <v>0</v>
      </c>
      <c r="D72" s="49">
        <v>0</v>
      </c>
      <c r="E72" s="49">
        <v>0</v>
      </c>
    </row>
    <row r="73" spans="1:5" ht="18" customHeight="1" x14ac:dyDescent="0.25">
      <c r="A73" s="50" t="s">
        <v>129</v>
      </c>
      <c r="B73" s="51" t="s">
        <v>130</v>
      </c>
      <c r="C73" s="49">
        <v>92000</v>
      </c>
      <c r="D73" s="49">
        <v>0</v>
      </c>
      <c r="E73" s="49">
        <v>92000</v>
      </c>
    </row>
    <row r="74" spans="1:5" ht="18" customHeight="1" x14ac:dyDescent="0.25">
      <c r="A74" s="54"/>
      <c r="B74" s="55" t="s">
        <v>131</v>
      </c>
      <c r="C74" s="56">
        <v>20000</v>
      </c>
      <c r="D74" s="56">
        <v>0</v>
      </c>
      <c r="E74" s="56">
        <v>20000</v>
      </c>
    </row>
    <row r="75" spans="1:5" ht="18" customHeight="1" x14ac:dyDescent="0.25">
      <c r="A75" s="50" t="s">
        <v>132</v>
      </c>
      <c r="B75" s="51" t="s">
        <v>133</v>
      </c>
      <c r="C75" s="49">
        <v>0</v>
      </c>
      <c r="D75" s="49">
        <v>0</v>
      </c>
      <c r="E75" s="49">
        <v>0</v>
      </c>
    </row>
    <row r="76" spans="1:5" ht="18" customHeight="1" x14ac:dyDescent="0.25">
      <c r="A76" s="50" t="s">
        <v>134</v>
      </c>
      <c r="B76" s="51" t="s">
        <v>135</v>
      </c>
      <c r="C76" s="49">
        <v>0</v>
      </c>
      <c r="D76" s="49">
        <v>0</v>
      </c>
      <c r="E76" s="49">
        <v>0</v>
      </c>
    </row>
    <row r="77" spans="1:5" ht="18" customHeight="1" x14ac:dyDescent="0.25">
      <c r="A77" s="50" t="s">
        <v>136</v>
      </c>
      <c r="B77" s="51" t="s">
        <v>137</v>
      </c>
      <c r="C77" s="49">
        <v>20000</v>
      </c>
      <c r="D77" s="49">
        <v>0</v>
      </c>
      <c r="E77" s="49">
        <v>20000</v>
      </c>
    </row>
    <row r="78" spans="1:5" ht="18" customHeight="1" x14ac:dyDescent="0.25">
      <c r="A78" s="54"/>
      <c r="B78" s="55" t="s">
        <v>138</v>
      </c>
      <c r="C78" s="56">
        <v>0</v>
      </c>
      <c r="D78" s="56">
        <v>0</v>
      </c>
      <c r="E78" s="56">
        <v>0</v>
      </c>
    </row>
    <row r="79" spans="1:5" ht="18" customHeight="1" x14ac:dyDescent="0.25">
      <c r="A79" s="50" t="s">
        <v>139</v>
      </c>
      <c r="B79" s="51" t="s">
        <v>140</v>
      </c>
      <c r="C79" s="49">
        <v>0</v>
      </c>
      <c r="D79" s="49">
        <v>0</v>
      </c>
      <c r="E79" s="49">
        <v>0</v>
      </c>
    </row>
    <row r="80" spans="1:5" ht="18" customHeight="1" x14ac:dyDescent="0.25">
      <c r="A80" s="50" t="s">
        <v>141</v>
      </c>
      <c r="B80" s="51" t="s">
        <v>142</v>
      </c>
      <c r="C80" s="49">
        <v>0</v>
      </c>
      <c r="D80" s="49">
        <v>0</v>
      </c>
      <c r="E80" s="49">
        <v>0</v>
      </c>
    </row>
    <row r="81" spans="1:5" ht="18" customHeight="1" x14ac:dyDescent="0.25">
      <c r="A81" s="50" t="s">
        <v>143</v>
      </c>
      <c r="B81" s="51" t="s">
        <v>144</v>
      </c>
      <c r="C81" s="49">
        <v>0</v>
      </c>
      <c r="D81" s="49">
        <v>0</v>
      </c>
      <c r="E81" s="49">
        <v>0</v>
      </c>
    </row>
    <row r="82" spans="1:5" ht="18" customHeight="1" x14ac:dyDescent="0.25">
      <c r="A82" s="50" t="s">
        <v>145</v>
      </c>
      <c r="B82" s="51" t="s">
        <v>146</v>
      </c>
      <c r="C82" s="49">
        <v>0</v>
      </c>
      <c r="D82" s="49">
        <v>0</v>
      </c>
      <c r="E82" s="49">
        <v>0</v>
      </c>
    </row>
    <row r="83" spans="1:5" ht="18" customHeight="1" x14ac:dyDescent="0.25">
      <c r="A83" s="59"/>
      <c r="B83" s="60" t="s">
        <v>147</v>
      </c>
      <c r="C83" s="61">
        <v>17921686</v>
      </c>
      <c r="D83" s="61">
        <v>2408988.6</v>
      </c>
      <c r="E83" s="61">
        <v>20330674.600000001</v>
      </c>
    </row>
    <row r="84" spans="1:5" ht="18" customHeight="1" x14ac:dyDescent="0.25">
      <c r="A84" s="50"/>
      <c r="B84" s="64" t="s">
        <v>148</v>
      </c>
      <c r="C84" s="65">
        <v>0</v>
      </c>
      <c r="D84" s="65">
        <v>0</v>
      </c>
      <c r="E84" s="65">
        <v>0</v>
      </c>
    </row>
    <row r="85" spans="1:5" ht="18" customHeight="1" x14ac:dyDescent="0.25">
      <c r="A85" s="47"/>
      <c r="B85" s="47"/>
      <c r="C85" s="47"/>
      <c r="D85" s="47"/>
      <c r="E85" s="47"/>
    </row>
    <row r="86" spans="1:5" ht="18" customHeight="1" x14ac:dyDescent="0.25">
      <c r="A86" s="47"/>
      <c r="B86" s="66" t="s">
        <v>44</v>
      </c>
      <c r="C86" s="52">
        <v>17916686</v>
      </c>
      <c r="D86" s="52">
        <v>2408988.6</v>
      </c>
      <c r="E86" s="52">
        <v>20325674.600000001</v>
      </c>
    </row>
    <row r="87" spans="1:5" ht="18" customHeight="1" x14ac:dyDescent="0.25">
      <c r="A87" s="47"/>
      <c r="B87" s="66" t="s">
        <v>147</v>
      </c>
      <c r="C87" s="52">
        <v>17476686</v>
      </c>
      <c r="D87" s="52">
        <v>2408988.6</v>
      </c>
      <c r="E87" s="52">
        <v>19885674.600000001</v>
      </c>
    </row>
    <row r="88" spans="1:5" ht="18" customHeight="1" x14ac:dyDescent="0.25">
      <c r="A88" s="47"/>
      <c r="B88" s="67"/>
      <c r="C88" s="47"/>
      <c r="D88" s="47"/>
      <c r="E88" s="47"/>
    </row>
    <row r="90" spans="1:5" ht="18" customHeight="1" x14ac:dyDescent="0.25">
      <c r="A90" s="47"/>
      <c r="B90" s="71"/>
      <c r="C90" s="48"/>
      <c r="D90" s="68"/>
      <c r="E90" s="47"/>
    </row>
    <row r="91" spans="1:5" ht="18" customHeight="1" x14ac:dyDescent="0.25">
      <c r="A91" s="47"/>
      <c r="B91" s="71"/>
      <c r="C91" s="68"/>
      <c r="D91" s="53"/>
      <c r="E91" s="47"/>
    </row>
    <row r="92" spans="1:5" ht="18" customHeight="1" x14ac:dyDescent="0.25">
      <c r="A92" s="47"/>
      <c r="B92" s="71"/>
      <c r="C92" s="47"/>
      <c r="D92" s="47"/>
      <c r="E92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2024-09-16T14:18:11Z</dcterms:created>
  <dcterms:modified xsi:type="dcterms:W3CDTF">2024-10-03T07:37:48Z</dcterms:modified>
</cp:coreProperties>
</file>