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Amministrazione Trasparente\ragioneria\"/>
    </mc:Choice>
  </mc:AlternateContent>
  <xr:revisionPtr revIDLastSave="0" documentId="8_{E4309074-3BDC-4C02-B2C8-4F2839BA5F8B}" xr6:coauthVersionLast="47" xr6:coauthVersionMax="47" xr10:uidLastSave="{00000000-0000-0000-0000-000000000000}"/>
  <bookViews>
    <workbookView xWindow="-120" yWindow="-120" windowWidth="29040" windowHeight="15720" xr2:uid="{3AB3E61F-1F3C-4910-B614-BE3D992E839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E28" i="1" l="1"/>
  <c r="D13" i="1"/>
  <c r="D14" i="1"/>
  <c r="C27" i="1"/>
  <c r="E21" i="1"/>
  <c r="E6" i="1"/>
  <c r="E2" i="1"/>
  <c r="C26" i="1"/>
  <c r="C21" i="1"/>
  <c r="E29" i="1" l="1"/>
  <c r="D27" i="1"/>
  <c r="E18" i="1"/>
  <c r="D16" i="1" l="1"/>
  <c r="D23" i="1"/>
  <c r="D21" i="1"/>
  <c r="D29" i="1" s="1"/>
  <c r="C10" i="1"/>
  <c r="C6" i="1" s="1"/>
  <c r="D2" i="1"/>
  <c r="C2" i="1"/>
  <c r="C23" i="1" l="1"/>
  <c r="C29" i="1" s="1"/>
  <c r="D6" i="1"/>
  <c r="D18" i="1" s="1"/>
  <c r="C18" i="1"/>
</calcChain>
</file>

<file path=xl/sharedStrings.xml><?xml version="1.0" encoding="utf-8"?>
<sst xmlns="http://schemas.openxmlformats.org/spreadsheetml/2006/main" count="54" uniqueCount="49">
  <si>
    <t>PREV. 2025</t>
  </si>
  <si>
    <t>PREV.2026</t>
  </si>
  <si>
    <t>IMMOBILIZZAZIONI IMMATERIALI</t>
  </si>
  <si>
    <t>- Sviluppo software e manutenzione evolutiva</t>
  </si>
  <si>
    <t>P2022006</t>
  </si>
  <si>
    <t>- Manutenzione straordinaria beni di terzi (residenza Mayer)</t>
  </si>
  <si>
    <t>IMMOBILIZZAZIONI MATERIALI</t>
  </si>
  <si>
    <t>P2016003</t>
  </si>
  <si>
    <t>- Cantierizzazione Mensa /Alloggi S. Margherita</t>
  </si>
  <si>
    <t>P2018001</t>
  </si>
  <si>
    <t>- Arredi Mensa / Alloggi S. Margherita</t>
  </si>
  <si>
    <t>P2022008</t>
  </si>
  <si>
    <t>P2022002</t>
  </si>
  <si>
    <t>- Interventi di straordinaria manutenzione sugli immobili, acquisto beni mobili, arrredi e attrezzature</t>
  </si>
  <si>
    <t>P2023002</t>
  </si>
  <si>
    <t>P2024002</t>
  </si>
  <si>
    <t>- Q.ta canone studentato S.Bartolameo (C.F.C.S.)</t>
  </si>
  <si>
    <t>- Acquisto impianti ed attrezzature informatiche</t>
  </si>
  <si>
    <t>P2022050</t>
  </si>
  <si>
    <t>L. 338/2000 - COMPLET. S.BARTOLAMEO - BLOCCOG</t>
  </si>
  <si>
    <t>P2024040</t>
  </si>
  <si>
    <t>L. 338/2000 - EFFICIENTAMENTO ENERGETICO BORINO*</t>
  </si>
  <si>
    <t>TOTALE IMMOBILIZZAZIONI</t>
  </si>
  <si>
    <t>FONTI DI FINANZIAMENTO</t>
  </si>
  <si>
    <t>F2015001</t>
  </si>
  <si>
    <t>- Contributo Prov.le in conto capitale ANTE 2021</t>
  </si>
  <si>
    <t>F202200R</t>
  </si>
  <si>
    <t>F2022001</t>
  </si>
  <si>
    <t>F2023001</t>
  </si>
  <si>
    <t>F2024040</t>
  </si>
  <si>
    <t>- Contributo MUR - decreto 1483/23</t>
  </si>
  <si>
    <t>F2024001</t>
  </si>
  <si>
    <t>F2026COR</t>
  </si>
  <si>
    <t>- Utilizzo contributo di parte corrente</t>
  </si>
  <si>
    <t>TOTALE FINANZIAMENTI</t>
  </si>
  <si>
    <t>P2025002</t>
  </si>
  <si>
    <t>P2025001</t>
  </si>
  <si>
    <t>P2025004</t>
  </si>
  <si>
    <t>F2025001</t>
  </si>
  <si>
    <t>P2025003</t>
  </si>
  <si>
    <t>PREV.2027</t>
  </si>
  <si>
    <t>2027</t>
  </si>
  <si>
    <t>P2025006</t>
  </si>
  <si>
    <t>- Trasferimento assegnazioni provinciali indistinti</t>
  </si>
  <si>
    <t>- Contributo Provinciale in conto capitale 2022</t>
  </si>
  <si>
    <t>- Contributo Provinciale in conto capitale 2023</t>
  </si>
  <si>
    <t>- Contributo Provinciale in conto capitale 2024</t>
  </si>
  <si>
    <t>- Contributo Provinciale in conto capitale 2025</t>
  </si>
  <si>
    <t>PIANO DEGLI INVESTIMENTI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</si>
</sst>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" fontId="0" fillId="2" borderId="1" xfId="0" applyNumberFormat="1" applyFill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 wrapText="1"/>
    </xf>
    <xf numFmtId="4" fontId="5" fillId="0" borderId="0" xfId="0" applyNumberFormat="1" applyFont="1"/>
    <xf numFmtId="49" fontId="5" fillId="0" borderId="4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" fontId="5" fillId="0" borderId="1" xfId="0" applyNumberFormat="1" applyFont="1" applyFill="1" applyBorder="1"/>
    <xf numFmtId="4" fontId="0" fillId="0" borderId="1" xfId="0" applyNumberFormat="1" applyFont="1" applyBorder="1"/>
    <xf numFmtId="0" fontId="4" fillId="2" borderId="1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4F60-1FA4-4A0F-8AB0-2D7752E72528}">
  <dimension ref="A1:E29"/>
  <sheetViews>
    <sheetView tabSelected="1" zoomScale="130" zoomScaleNormal="130" workbookViewId="0">
      <selection activeCell="O7" sqref="O7"/>
    </sheetView>
  </sheetViews>
  <sheetFormatPr defaultRowHeight="15" x14ac:dyDescent="0.25"/>
  <cols>
    <col min="2" max="2" width="50.28515625" customWidth="1"/>
    <col min="3" max="5" width="17.85546875" style="13" customWidth="1"/>
  </cols>
  <sheetData>
    <row r="1" spans="1:5" ht="18.75" x14ac:dyDescent="0.25">
      <c r="A1" s="1"/>
      <c r="B1" s="2" t="s">
        <v>48</v>
      </c>
      <c r="C1" s="3" t="s">
        <v>0</v>
      </c>
      <c r="D1" s="3" t="s">
        <v>1</v>
      </c>
      <c r="E1" s="3" t="s">
        <v>40</v>
      </c>
    </row>
    <row r="2" spans="1:5" ht="18.75" x14ac:dyDescent="0.25">
      <c r="A2" s="4"/>
      <c r="B2" s="5" t="s">
        <v>2</v>
      </c>
      <c r="C2" s="6">
        <f>SUM(C3:C5)</f>
        <v>40000</v>
      </c>
      <c r="D2" s="6">
        <f>SUM(D3:D5)</f>
        <v>50000</v>
      </c>
      <c r="E2" s="6">
        <f>SUM(E3:E5)</f>
        <v>0</v>
      </c>
    </row>
    <row r="3" spans="1:5" ht="19.5" customHeight="1" x14ac:dyDescent="0.25">
      <c r="A3" s="8" t="s">
        <v>36</v>
      </c>
      <c r="B3" s="9" t="s">
        <v>3</v>
      </c>
      <c r="C3" s="7">
        <v>20000</v>
      </c>
      <c r="D3" s="7">
        <v>20000</v>
      </c>
      <c r="E3" s="7"/>
    </row>
    <row r="4" spans="1:5" ht="19.5" customHeight="1" x14ac:dyDescent="0.25">
      <c r="A4" s="10" t="s">
        <v>4</v>
      </c>
      <c r="B4" s="9" t="s">
        <v>5</v>
      </c>
      <c r="C4" s="20">
        <v>20000</v>
      </c>
      <c r="D4" s="7"/>
      <c r="E4" s="7"/>
    </row>
    <row r="5" spans="1:5" ht="19.5" customHeight="1" x14ac:dyDescent="0.25">
      <c r="A5" s="10" t="s">
        <v>42</v>
      </c>
      <c r="B5" s="9" t="s">
        <v>5</v>
      </c>
      <c r="C5" s="7"/>
      <c r="D5" s="20">
        <v>30000</v>
      </c>
      <c r="E5" s="20"/>
    </row>
    <row r="6" spans="1:5" ht="18.75" x14ac:dyDescent="0.25">
      <c r="A6" s="4"/>
      <c r="B6" s="5" t="s">
        <v>6</v>
      </c>
      <c r="C6" s="6">
        <f>SUM(C7:C17)</f>
        <v>12319988.43</v>
      </c>
      <c r="D6" s="6">
        <f>SUM(D7:D17)</f>
        <v>10188430.1</v>
      </c>
      <c r="E6" s="6">
        <f>SUM(E7:E17)</f>
        <v>4493539.0199999996</v>
      </c>
    </row>
    <row r="7" spans="1:5" x14ac:dyDescent="0.25">
      <c r="A7" s="8" t="s">
        <v>7</v>
      </c>
      <c r="B7" s="9" t="s">
        <v>8</v>
      </c>
      <c r="C7" s="7">
        <v>3500000</v>
      </c>
      <c r="D7" s="7"/>
      <c r="E7" s="7"/>
    </row>
    <row r="8" spans="1:5" ht="19.5" customHeight="1" x14ac:dyDescent="0.25">
      <c r="A8" s="8" t="s">
        <v>9</v>
      </c>
      <c r="B8" s="9" t="s">
        <v>10</v>
      </c>
      <c r="C8" s="7">
        <v>889269.31</v>
      </c>
      <c r="D8" s="7"/>
      <c r="E8" s="7"/>
    </row>
    <row r="9" spans="1:5" ht="19.5" customHeight="1" x14ac:dyDescent="0.25">
      <c r="A9" s="8" t="s">
        <v>11</v>
      </c>
      <c r="B9" s="9" t="s">
        <v>10</v>
      </c>
      <c r="C9" s="7">
        <v>464874.52</v>
      </c>
      <c r="D9" s="7"/>
      <c r="E9" s="7"/>
    </row>
    <row r="10" spans="1:5" ht="25.5" x14ac:dyDescent="0.25">
      <c r="A10" s="11" t="s">
        <v>12</v>
      </c>
      <c r="B10" s="12" t="s">
        <v>13</v>
      </c>
      <c r="C10" s="20">
        <f>100000</f>
        <v>100000</v>
      </c>
      <c r="D10" s="7"/>
      <c r="E10" s="7"/>
    </row>
    <row r="11" spans="1:5" ht="25.5" x14ac:dyDescent="0.25">
      <c r="A11" s="11" t="s">
        <v>14</v>
      </c>
      <c r="B11" s="12" t="s">
        <v>13</v>
      </c>
      <c r="C11" s="20"/>
      <c r="D11" s="7"/>
      <c r="E11" s="7"/>
    </row>
    <row r="12" spans="1:5" ht="25.5" x14ac:dyDescent="0.25">
      <c r="A12" s="11" t="s">
        <v>15</v>
      </c>
      <c r="B12" s="12" t="s">
        <v>13</v>
      </c>
      <c r="C12" s="20">
        <v>26000</v>
      </c>
      <c r="D12" s="20"/>
      <c r="E12" s="20"/>
    </row>
    <row r="13" spans="1:5" ht="25.5" x14ac:dyDescent="0.25">
      <c r="A13" s="11" t="s">
        <v>35</v>
      </c>
      <c r="B13" s="12" t="s">
        <v>13</v>
      </c>
      <c r="C13" s="20">
        <f>350000-17512.25-20000-20000</f>
        <v>292487.75</v>
      </c>
      <c r="D13" s="20">
        <f>207512.25-17512.25-20000</f>
        <v>170000</v>
      </c>
      <c r="E13" s="20"/>
    </row>
    <row r="14" spans="1:5" ht="19.5" customHeight="1" x14ac:dyDescent="0.25">
      <c r="A14" s="11" t="s">
        <v>39</v>
      </c>
      <c r="B14" s="9" t="s">
        <v>16</v>
      </c>
      <c r="C14" s="20">
        <f>1473000+9487.75+17512.25</f>
        <v>1500000</v>
      </c>
      <c r="D14" s="20">
        <f>1482487.75+17512.25</f>
        <v>1500000</v>
      </c>
      <c r="E14" s="20">
        <v>1500000</v>
      </c>
    </row>
    <row r="15" spans="1:5" ht="19.5" customHeight="1" x14ac:dyDescent="0.25">
      <c r="A15" s="11" t="s">
        <v>37</v>
      </c>
      <c r="B15" s="9" t="s">
        <v>17</v>
      </c>
      <c r="C15" s="7">
        <v>20000</v>
      </c>
      <c r="D15" s="20">
        <v>20000</v>
      </c>
      <c r="E15" s="20"/>
    </row>
    <row r="16" spans="1:5" ht="19.5" customHeight="1" x14ac:dyDescent="0.25">
      <c r="A16" s="15" t="s">
        <v>18</v>
      </c>
      <c r="B16" s="16" t="s">
        <v>19</v>
      </c>
      <c r="C16" s="7">
        <v>3967000</v>
      </c>
      <c r="D16" s="7">
        <f>5998430.1+2500000</f>
        <v>8498430.0999999996</v>
      </c>
      <c r="E16" s="7">
        <v>2993539.02</v>
      </c>
    </row>
    <row r="17" spans="1:5" ht="19.5" customHeight="1" x14ac:dyDescent="0.25">
      <c r="A17" s="15" t="s">
        <v>20</v>
      </c>
      <c r="B17" s="16" t="s">
        <v>21</v>
      </c>
      <c r="C17" s="7">
        <v>1560356.85</v>
      </c>
      <c r="D17" s="7"/>
      <c r="E17" s="7"/>
    </row>
    <row r="18" spans="1:5" ht="18.75" x14ac:dyDescent="0.25">
      <c r="A18" s="4"/>
      <c r="B18" s="22" t="s">
        <v>22</v>
      </c>
      <c r="C18" s="6">
        <f>C6+C2</f>
        <v>12359988.43</v>
      </c>
      <c r="D18" s="6">
        <f>D6+D2</f>
        <v>10238430.1</v>
      </c>
      <c r="E18" s="6">
        <f>E6+E2</f>
        <v>4493539.0199999996</v>
      </c>
    </row>
    <row r="19" spans="1:5" x14ac:dyDescent="0.25">
      <c r="C19" s="7"/>
      <c r="D19" s="7"/>
      <c r="E19" s="7"/>
    </row>
    <row r="20" spans="1:5" ht="18.75" x14ac:dyDescent="0.25">
      <c r="A20" s="1"/>
      <c r="B20" s="18" t="s">
        <v>23</v>
      </c>
      <c r="C20" s="19">
        <v>2025</v>
      </c>
      <c r="D20" s="19">
        <v>2026</v>
      </c>
      <c r="E20" s="19" t="s">
        <v>41</v>
      </c>
    </row>
    <row r="21" spans="1:5" ht="19.5" customHeight="1" x14ac:dyDescent="0.25">
      <c r="A21" s="8" t="s">
        <v>24</v>
      </c>
      <c r="B21" s="9" t="s">
        <v>25</v>
      </c>
      <c r="C21" s="7">
        <f>700000+1800000+C8</f>
        <v>3389269.31</v>
      </c>
      <c r="D21" s="7">
        <f>238000</f>
        <v>238000</v>
      </c>
      <c r="E21" s="7">
        <f>550000</f>
        <v>550000</v>
      </c>
    </row>
    <row r="22" spans="1:5" ht="19.5" customHeight="1" x14ac:dyDescent="0.25">
      <c r="A22" s="17" t="s">
        <v>26</v>
      </c>
      <c r="B22" s="9" t="s">
        <v>43</v>
      </c>
      <c r="C22" s="7">
        <v>1500000</v>
      </c>
      <c r="D22" s="7">
        <v>3000000</v>
      </c>
      <c r="E22" s="7"/>
    </row>
    <row r="23" spans="1:5" ht="19.5" customHeight="1" x14ac:dyDescent="0.25">
      <c r="A23" s="17" t="s">
        <v>27</v>
      </c>
      <c r="B23" s="9" t="s">
        <v>44</v>
      </c>
      <c r="C23" s="20">
        <f>C4+C10+9487.75+C9</f>
        <v>594362.27</v>
      </c>
      <c r="D23" s="20">
        <f>378000+200000+5891.07</f>
        <v>583891.06999999995</v>
      </c>
      <c r="E23" s="20"/>
    </row>
    <row r="24" spans="1:5" ht="19.5" customHeight="1" x14ac:dyDescent="0.25">
      <c r="A24" s="17" t="s">
        <v>28</v>
      </c>
      <c r="B24" s="9" t="s">
        <v>45</v>
      </c>
      <c r="C24" s="20">
        <v>246557.87</v>
      </c>
      <c r="D24" s="7">
        <v>2176539.0299999998</v>
      </c>
      <c r="E24" s="7"/>
    </row>
    <row r="25" spans="1:5" ht="19.5" customHeight="1" x14ac:dyDescent="0.25">
      <c r="A25" s="17" t="s">
        <v>29</v>
      </c>
      <c r="B25" s="9" t="s">
        <v>30</v>
      </c>
      <c r="C25" s="20">
        <v>990338</v>
      </c>
      <c r="D25" s="7"/>
      <c r="E25" s="7"/>
    </row>
    <row r="26" spans="1:5" ht="19.5" customHeight="1" x14ac:dyDescent="0.25">
      <c r="A26" s="17" t="s">
        <v>31</v>
      </c>
      <c r="B26" s="9" t="s">
        <v>46</v>
      </c>
      <c r="C26" s="20">
        <f>200000+C12+323460.98</f>
        <v>549460.98</v>
      </c>
      <c r="D26" s="7"/>
      <c r="E26" s="7">
        <v>2176539.02</v>
      </c>
    </row>
    <row r="27" spans="1:5" ht="19.5" customHeight="1" x14ac:dyDescent="0.25">
      <c r="A27" s="17" t="s">
        <v>38</v>
      </c>
      <c r="B27" s="9" t="s">
        <v>47</v>
      </c>
      <c r="C27" s="20">
        <f>3000000+267000+1473000+17512.25+C3+C13+C15</f>
        <v>5090000</v>
      </c>
      <c r="D27" s="21">
        <f>SUM(D3+D5+D13+D14+D15)+2500000</f>
        <v>4240000</v>
      </c>
      <c r="E27" s="21"/>
    </row>
    <row r="28" spans="1:5" ht="19.5" customHeight="1" x14ac:dyDescent="0.25">
      <c r="A28" s="17" t="s">
        <v>32</v>
      </c>
      <c r="B28" s="14" t="s">
        <v>33</v>
      </c>
      <c r="C28" s="7"/>
      <c r="D28" s="20"/>
      <c r="E28" s="20">
        <f>267000+E14</f>
        <v>1767000</v>
      </c>
    </row>
    <row r="29" spans="1:5" ht="18.75" x14ac:dyDescent="0.25">
      <c r="A29" s="4"/>
      <c r="B29" s="22" t="s">
        <v>34</v>
      </c>
      <c r="C29" s="6">
        <f>SUM(C21:C27)</f>
        <v>12359988.43</v>
      </c>
      <c r="D29" s="6">
        <f t="shared" ref="D29" si="0">SUM(D21:D27)</f>
        <v>10238430.1</v>
      </c>
      <c r="E29" s="6">
        <f>SUM(E21:E28)</f>
        <v>4493539.0199999996</v>
      </c>
    </row>
  </sheetData>
  <phoneticPr fontId="7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2024-11-11T08:15:10Z</cp:lastPrinted>
  <dcterms:created xsi:type="dcterms:W3CDTF">2024-11-08T09:45:34Z</dcterms:created>
  <dcterms:modified xsi:type="dcterms:W3CDTF">2025-01-02T15:12:58Z</dcterms:modified>
</cp:coreProperties>
</file>