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xr:revisionPtr revIDLastSave="0" documentId="8_{CDA1986F-E08A-4AD0-BF4F-B198B4929B6F}" xr6:coauthVersionLast="47" xr6:coauthVersionMax="47" xr10:uidLastSave="{00000000-0000-0000-0000-000000000000}"/>
  <bookViews>
    <workbookView xWindow="-120" yWindow="-120" windowWidth="25440" windowHeight="15270" xr2:uid="{C0A1945E-7F02-443B-BE43-920E91787537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F86" i="1"/>
  <c r="E86" i="1"/>
  <c r="G79" i="1"/>
  <c r="F79" i="1"/>
  <c r="E79" i="1"/>
  <c r="D79" i="1"/>
  <c r="D76" i="1" s="1"/>
  <c r="G78" i="1"/>
  <c r="G77" i="1"/>
  <c r="G76" i="1" s="1"/>
  <c r="F76" i="1"/>
  <c r="E76" i="1"/>
  <c r="C76" i="1"/>
  <c r="G75" i="1"/>
  <c r="F75" i="1"/>
  <c r="E75" i="1"/>
  <c r="D75" i="1"/>
  <c r="D74" i="1" s="1"/>
  <c r="D73" i="1" s="1"/>
  <c r="G74" i="1"/>
  <c r="F74" i="1"/>
  <c r="F73" i="1" s="1"/>
  <c r="E74" i="1"/>
  <c r="E73" i="1" s="1"/>
  <c r="C74" i="1"/>
  <c r="C73" i="1" s="1"/>
  <c r="G68" i="1"/>
  <c r="F68" i="1"/>
  <c r="E68" i="1"/>
  <c r="G67" i="1"/>
  <c r="G65" i="1" s="1"/>
  <c r="F67" i="1"/>
  <c r="E67" i="1"/>
  <c r="D67" i="1"/>
  <c r="G66" i="1"/>
  <c r="F66" i="1"/>
  <c r="F65" i="1" s="1"/>
  <c r="E66" i="1"/>
  <c r="E65" i="1" s="1"/>
  <c r="D66" i="1"/>
  <c r="D65" i="1" s="1"/>
  <c r="C65" i="1"/>
  <c r="G64" i="1"/>
  <c r="G60" i="1" s="1"/>
  <c r="F64" i="1"/>
  <c r="F60" i="1" s="1"/>
  <c r="E64" i="1"/>
  <c r="G63" i="1"/>
  <c r="F63" i="1"/>
  <c r="E63" i="1"/>
  <c r="G62" i="1"/>
  <c r="F62" i="1"/>
  <c r="E62" i="1"/>
  <c r="G61" i="1"/>
  <c r="F61" i="1"/>
  <c r="E61" i="1"/>
  <c r="E60" i="1" s="1"/>
  <c r="D61" i="1"/>
  <c r="D60" i="1" s="1"/>
  <c r="C60" i="1"/>
  <c r="G59" i="1"/>
  <c r="F59" i="1"/>
  <c r="E59" i="1"/>
  <c r="D59" i="1"/>
  <c r="G58" i="1"/>
  <c r="F58" i="1"/>
  <c r="E58" i="1"/>
  <c r="E57" i="1" s="1"/>
  <c r="D58" i="1"/>
  <c r="D57" i="1" s="1"/>
  <c r="G57" i="1"/>
  <c r="F57" i="1"/>
  <c r="C57" i="1"/>
  <c r="G56" i="1"/>
  <c r="F56" i="1"/>
  <c r="E56" i="1"/>
  <c r="G55" i="1"/>
  <c r="F55" i="1"/>
  <c r="E55" i="1"/>
  <c r="G54" i="1"/>
  <c r="G52" i="1" s="1"/>
  <c r="F54" i="1"/>
  <c r="E54" i="1"/>
  <c r="G53" i="1"/>
  <c r="F53" i="1"/>
  <c r="F52" i="1" s="1"/>
  <c r="E53" i="1"/>
  <c r="E52" i="1" s="1"/>
  <c r="D52" i="1"/>
  <c r="C52" i="1"/>
  <c r="G51" i="1"/>
  <c r="G47" i="1" s="1"/>
  <c r="F51" i="1"/>
  <c r="E51" i="1"/>
  <c r="G50" i="1"/>
  <c r="F50" i="1"/>
  <c r="E50" i="1"/>
  <c r="G49" i="1"/>
  <c r="F49" i="1"/>
  <c r="E49" i="1"/>
  <c r="G48" i="1"/>
  <c r="F48" i="1"/>
  <c r="E48" i="1"/>
  <c r="F47" i="1"/>
  <c r="E47" i="1"/>
  <c r="D47" i="1"/>
  <c r="C47" i="1"/>
  <c r="G46" i="1"/>
  <c r="F46" i="1"/>
  <c r="E46" i="1"/>
  <c r="D46" i="1"/>
  <c r="G45" i="1"/>
  <c r="F45" i="1"/>
  <c r="E45" i="1"/>
  <c r="G44" i="1"/>
  <c r="G43" i="1" s="1"/>
  <c r="F44" i="1"/>
  <c r="F43" i="1" s="1"/>
  <c r="E44" i="1"/>
  <c r="E43" i="1" s="1"/>
  <c r="D44" i="1"/>
  <c r="D43" i="1" s="1"/>
  <c r="C43" i="1"/>
  <c r="G42" i="1"/>
  <c r="F42" i="1"/>
  <c r="E42" i="1"/>
  <c r="G41" i="1"/>
  <c r="F41" i="1"/>
  <c r="E41" i="1"/>
  <c r="G40" i="1"/>
  <c r="F40" i="1"/>
  <c r="E40" i="1"/>
  <c r="D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D35" i="1"/>
  <c r="G34" i="1"/>
  <c r="F34" i="1"/>
  <c r="E34" i="1"/>
  <c r="D34" i="1"/>
  <c r="G33" i="1"/>
  <c r="F33" i="1"/>
  <c r="E33" i="1"/>
  <c r="G32" i="1"/>
  <c r="F32" i="1"/>
  <c r="E32" i="1"/>
  <c r="D32" i="1"/>
  <c r="G31" i="1"/>
  <c r="F31" i="1"/>
  <c r="E31" i="1"/>
  <c r="G30" i="1"/>
  <c r="F30" i="1"/>
  <c r="E30" i="1"/>
  <c r="D30" i="1"/>
  <c r="G29" i="1"/>
  <c r="F29" i="1"/>
  <c r="E29" i="1"/>
  <c r="D29" i="1"/>
  <c r="G28" i="1"/>
  <c r="F28" i="1"/>
  <c r="E28" i="1"/>
  <c r="G27" i="1"/>
  <c r="G26" i="1" s="1"/>
  <c r="F27" i="1"/>
  <c r="F26" i="1" s="1"/>
  <c r="E27" i="1"/>
  <c r="E26" i="1" s="1"/>
  <c r="D27" i="1"/>
  <c r="D26" i="1"/>
  <c r="C26" i="1"/>
  <c r="G25" i="1"/>
  <c r="F25" i="1"/>
  <c r="E25" i="1"/>
  <c r="G24" i="1"/>
  <c r="G23" i="1" s="1"/>
  <c r="F24" i="1"/>
  <c r="F23" i="1" s="1"/>
  <c r="E24" i="1"/>
  <c r="E23" i="1" s="1"/>
  <c r="D24" i="1"/>
  <c r="D23" i="1"/>
  <c r="C23" i="1"/>
  <c r="C69" i="1" s="1"/>
  <c r="G19" i="1"/>
  <c r="F19" i="1"/>
  <c r="E19" i="1"/>
  <c r="G18" i="1"/>
  <c r="F18" i="1"/>
  <c r="E18" i="1"/>
  <c r="G17" i="1"/>
  <c r="F17" i="1"/>
  <c r="E17" i="1"/>
  <c r="D17" i="1"/>
  <c r="G16" i="1"/>
  <c r="G15" i="1" s="1"/>
  <c r="F16" i="1"/>
  <c r="F15" i="1" s="1"/>
  <c r="E16" i="1"/>
  <c r="E15" i="1" s="1"/>
  <c r="C16" i="1"/>
  <c r="C15" i="1" s="1"/>
  <c r="D15" i="1"/>
  <c r="G14" i="1"/>
  <c r="F14" i="1"/>
  <c r="E14" i="1"/>
  <c r="D14" i="1"/>
  <c r="C14" i="1"/>
  <c r="G13" i="1"/>
  <c r="F13" i="1"/>
  <c r="E13" i="1"/>
  <c r="D13" i="1"/>
  <c r="C13" i="1"/>
  <c r="G12" i="1"/>
  <c r="G11" i="1" s="1"/>
  <c r="F12" i="1"/>
  <c r="E12" i="1"/>
  <c r="C12" i="1"/>
  <c r="C11" i="1" s="1"/>
  <c r="F11" i="1"/>
  <c r="E11" i="1"/>
  <c r="D11" i="1"/>
  <c r="G10" i="1"/>
  <c r="F10" i="1"/>
  <c r="E10" i="1"/>
  <c r="D10" i="1"/>
  <c r="C10" i="1"/>
  <c r="G9" i="1"/>
  <c r="F9" i="1"/>
  <c r="E9" i="1"/>
  <c r="C9" i="1"/>
  <c r="C6" i="1" s="1"/>
  <c r="G8" i="1"/>
  <c r="G6" i="1" s="1"/>
  <c r="F8" i="1"/>
  <c r="E8" i="1"/>
  <c r="C8" i="1"/>
  <c r="G7" i="1"/>
  <c r="F7" i="1"/>
  <c r="F6" i="1" s="1"/>
  <c r="E7" i="1"/>
  <c r="E6" i="1" s="1"/>
  <c r="D7" i="1"/>
  <c r="D6" i="1"/>
  <c r="D20" i="1" s="1"/>
  <c r="G5" i="1"/>
  <c r="G4" i="1" s="1"/>
  <c r="G20" i="1" s="1"/>
  <c r="F5" i="1"/>
  <c r="E5" i="1"/>
  <c r="E4" i="1" s="1"/>
  <c r="D5" i="1"/>
  <c r="F4" i="1"/>
  <c r="D4" i="1"/>
  <c r="C4" i="1"/>
  <c r="D69" i="1" l="1"/>
  <c r="D71" i="1" s="1"/>
  <c r="D84" i="1" s="1"/>
  <c r="D88" i="1" s="1"/>
  <c r="C20" i="1"/>
  <c r="C71" i="1" s="1"/>
  <c r="C84" i="1" s="1"/>
  <c r="C88" i="1" s="1"/>
  <c r="E69" i="1"/>
  <c r="G73" i="1"/>
  <c r="G69" i="1"/>
  <c r="G71" i="1" s="1"/>
  <c r="G84" i="1" s="1"/>
  <c r="G88" i="1" s="1"/>
  <c r="F69" i="1"/>
  <c r="F20" i="1"/>
  <c r="F71" i="1" s="1"/>
  <c r="F84" i="1" s="1"/>
  <c r="F88" i="1" s="1"/>
  <c r="E20" i="1"/>
  <c r="E71" i="1" s="1"/>
  <c r="E84" i="1" s="1"/>
  <c r="E88" i="1" s="1"/>
</calcChain>
</file>

<file path=xl/sharedStrings.xml><?xml version="1.0" encoding="utf-8"?>
<sst xmlns="http://schemas.openxmlformats.org/spreadsheetml/2006/main" count="159" uniqueCount="159">
  <si>
    <t>2021 assestato</t>
  </si>
  <si>
    <t>A</t>
  </si>
  <si>
    <t>COMPONENTI POSITIVI DELLA GESTIONE</t>
  </si>
  <si>
    <t>030</t>
  </si>
  <si>
    <t>PROVENTI DI NATURA TRIBUTARIA</t>
  </si>
  <si>
    <t>030001</t>
  </si>
  <si>
    <t>TASSA REGIONALE PER IL DIRITTO ALLO STUDIO UNIVERSITARIO</t>
  </si>
  <si>
    <t>031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</si>
  <si>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</si>
  <si>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</si>
  <si>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</si>
  <si>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</si>
  <si>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</si>
  <si>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</si>
  <si>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</si>
  <si>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</si>
  <si>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</si>
  <si>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032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</si>
  <si>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</si>
  <si>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</si>
  <si>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</si>
  <si>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</si>
  <si>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</si>
  <si>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</si>
  <si>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</si>
  <si>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034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</si>
  <si>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</si>
  <si>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</si>
  <si>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</si>
  <si>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</si>
  <si>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</si>
  <si>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</si>
  <si>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</si>
  <si>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</si>
  <si>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</si>
  <si>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TOTALE COMPONENTI POSITIVI DELLA GESTIONE (A)</t>
  </si>
  <si>
    <t>B</t>
  </si>
  <si>
    <t>COMPONENTI NEGATIVI DELLA GESTIONE</t>
  </si>
  <si>
    <t>040</t>
  </si>
  <si>
    <t>ACQUISTO DI MATERIE PRIME E/O BENI DI CONSUMO</t>
  </si>
  <si>
    <t>040001</t>
  </si>
  <si>
    <t>GIORNALI, RIVISTE E PUBBLICAZIONI</t>
  </si>
  <si>
    <t>040002</t>
  </si>
  <si>
    <t>ALTRI BENI DI CONSUMO</t>
  </si>
  <si>
    <t>041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</si>
  <si>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</si>
  <si>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</si>
  <si>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</si>
  <si>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</si>
  <si>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</si>
  <si>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</si>
  <si>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</si>
  <si>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</si>
  <si>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</si>
  <si>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</si>
  <si>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</si>
  <si>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</si>
  <si>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</si>
  <si>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</si>
  <si>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</si>
  <si>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</si>
  <si>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</si>
  <si>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</si>
  <si>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</si>
  <si>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</si>
  <si>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</si>
  <si>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</si>
  <si>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</si>
  <si>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</si>
  <si>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</si>
  <si>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</si>
  <si>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</si>
  <si>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</si>
  <si>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</si>
  <si>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</si>
  <si>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</si>
  <si>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</si>
  <si>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</si>
  <si>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042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</si>
  <si>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</si>
  <si>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</si>
  <si>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</si>
  <si>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</si>
  <si>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</si>
  <si>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</si>
  <si>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</si>
  <si>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043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</si>
  <si>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</si>
  <si>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</si>
  <si>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</si>
  <si>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</si>
  <si>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</si>
  <si>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</si>
  <si>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</si>
  <si>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</si>
  <si>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</si>
  <si>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044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</si>
  <si>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</si>
  <si>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</si>
  <si>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</si>
  <si>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</si>
  <si>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</si>
  <si>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</si>
  <si>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</si>
  <si>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</si>
  <si>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</si>
  <si>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045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</si>
  <si>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</si>
  <si>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</si>
  <si>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</si>
  <si>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</si>
  <si>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</si>
  <si>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046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</si>
  <si>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</si>
  <si>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</si>
  <si>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</si>
  <si>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</si>
  <si>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</si>
  <si>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</si>
  <si>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</si>
  <si>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</si>
  <si>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ASSEGNAZIONI VINCOLATE  PAT</t>
  </si>
  <si>
    <t>047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</si>
  <si>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</si>
  <si>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</si>
  <si>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</si>
  <si>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</si>
  <si>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</si>
  <si>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</si>
  <si>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</si>
  <si>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TOTALE COMPONENTI NEGATIVI DELLA GESTIONE (B)</t>
  </si>
  <si>
    <t>DIFFERENZA TRA COMPONENTI POSITIVI E NEGATIVI DELLA GESTIONE (A-B)</t>
  </si>
  <si>
    <t>C</t>
  </si>
  <si>
    <t>PROVENTI ED ONERI FINANZIARI</t>
  </si>
  <si>
    <t>036</t>
  </si>
  <si>
    <t>PROVENTI FINANZIARI</t>
  </si>
  <si>
    <t>036001</t>
  </si>
  <si>
    <t>INTERESSI ATTIVI</t>
  </si>
  <si>
    <t>048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</si>
  <si>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</si>
  <si>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</si>
  <si>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</si>
  <si>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</si>
  <si>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</si>
  <si>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</si>
  <si>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</si>
  <si>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D</t>
  </si>
  <si>
    <t>RETTIFICHE DI VALORE DI ATTIVITA' FINANZIARIE</t>
  </si>
  <si>
    <t>050</t>
  </si>
  <si>
    <t>RETTIFICHE DI ATTIVITA' FINANZIARIE</t>
  </si>
  <si>
    <t>050001</t>
  </si>
  <si>
    <t>Rivalutazioni</t>
  </si>
  <si>
    <t>050002</t>
  </si>
  <si>
    <t>Svalutazioni</t>
  </si>
  <si>
    <t>RISULTATO PRIMA DELLE IMPOSTE (A-B+/-C+/-D+/-E)</t>
  </si>
  <si>
    <t>F</t>
  </si>
  <si>
    <t>IMPOSTE E TASSE</t>
  </si>
  <si>
    <t>RISULTATO DI ESERCIZIO</t>
  </si>
  <si>
    <t xml:space="preserve">BUDGET ECONOMICO TRIENNALE 2024 - 2026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</si>
</sst>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</font>
    <font>
      <b/>
      <sz val="11"/>
      <color indexed="8"/>
      <name val="Calibri"/>
      <family val="2"/>
    </font>
    <font>
      <b/>
      <sz val="13"/>
      <color indexed="8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4" fontId="4" fillId="3" borderId="3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9" fontId="0" fillId="0" borderId="3" xfId="0" applyNumberFormat="1" applyBorder="1"/>
    <xf numFmtId="0" fontId="0" fillId="0" borderId="4" xfId="0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3" xfId="0" applyBorder="1" applyAlignment="1">
      <alignment vertical="center" wrapText="1"/>
    </xf>
    <xf numFmtId="49" fontId="7" fillId="3" borderId="3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7" xfId="0" applyBorder="1"/>
    <xf numFmtId="0" fontId="0" fillId="0" borderId="6" xfId="0" applyBorder="1"/>
    <xf numFmtId="0" fontId="4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9" fontId="7" fillId="3" borderId="8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4" fontId="4" fillId="3" borderId="10" xfId="0" applyNumberFormat="1" applyFont="1" applyFill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_18_febbraio_2020/2024/PREVENTIVO/Budget_2024_2026_cont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DAI_CDC"/>
      <sheetName val="slide_23"/>
      <sheetName val="2024_cdc"/>
      <sheetName val="2025_cdc"/>
      <sheetName val="2026_cdc"/>
      <sheetName val="ASSEGNATARI"/>
      <sheetName val="DIRETTIVE"/>
      <sheetName val="SCHEMI PER DIRETTIVE"/>
      <sheetName val="SCHEMI DEL-DIRETT"/>
      <sheetName val="STIMA ALLOGGI"/>
      <sheetName val="STIMA BORSE"/>
    </sheetNames>
    <sheetDataSet>
      <sheetData sheetId="0"/>
      <sheetData sheetId="1"/>
      <sheetData sheetId="2">
        <row r="5">
          <cell r="E5">
            <v>2650000</v>
          </cell>
        </row>
        <row r="7">
          <cell r="E7">
            <v>9000</v>
          </cell>
        </row>
        <row r="8">
          <cell r="E8">
            <v>3100000</v>
          </cell>
        </row>
        <row r="9">
          <cell r="E9">
            <v>70000</v>
          </cell>
        </row>
        <row r="10">
          <cell r="E10">
            <v>0</v>
          </cell>
        </row>
        <row r="12">
          <cell r="E12">
            <v>10926567</v>
          </cell>
        </row>
        <row r="13">
          <cell r="E13">
            <v>0</v>
          </cell>
        </row>
        <row r="14">
          <cell r="E14">
            <v>2900000</v>
          </cell>
        </row>
        <row r="16">
          <cell r="E16">
            <v>5000</v>
          </cell>
        </row>
        <row r="17">
          <cell r="E17">
            <v>2000</v>
          </cell>
        </row>
        <row r="18">
          <cell r="E18">
            <v>362000</v>
          </cell>
        </row>
        <row r="19">
          <cell r="E19">
            <v>152000</v>
          </cell>
        </row>
        <row r="24">
          <cell r="E24">
            <v>4000</v>
          </cell>
        </row>
        <row r="25">
          <cell r="E25">
            <v>73600</v>
          </cell>
        </row>
        <row r="27">
          <cell r="E27">
            <v>62000</v>
          </cell>
        </row>
        <row r="28">
          <cell r="E28">
            <v>8700</v>
          </cell>
        </row>
        <row r="29">
          <cell r="E29">
            <v>5000</v>
          </cell>
        </row>
        <row r="30">
          <cell r="E30">
            <v>13000</v>
          </cell>
        </row>
        <row r="31">
          <cell r="E31">
            <v>1375000</v>
          </cell>
        </row>
        <row r="32">
          <cell r="E32">
            <v>906753.66</v>
          </cell>
        </row>
        <row r="33">
          <cell r="E33">
            <v>720000</v>
          </cell>
        </row>
        <row r="34">
          <cell r="E34">
            <v>50000</v>
          </cell>
        </row>
        <row r="35">
          <cell r="E35">
            <v>6000</v>
          </cell>
        </row>
        <row r="36">
          <cell r="E36">
            <v>113500</v>
          </cell>
        </row>
        <row r="37">
          <cell r="E37">
            <v>1320000</v>
          </cell>
        </row>
        <row r="38">
          <cell r="E38">
            <v>971000</v>
          </cell>
        </row>
        <row r="39">
          <cell r="E39">
            <v>34650</v>
          </cell>
        </row>
        <row r="40">
          <cell r="E40">
            <v>6000</v>
          </cell>
        </row>
        <row r="41">
          <cell r="E41">
            <v>195000</v>
          </cell>
        </row>
        <row r="42">
          <cell r="E42">
            <v>413700</v>
          </cell>
        </row>
        <row r="44">
          <cell r="E44">
            <v>124000</v>
          </cell>
        </row>
        <row r="45">
          <cell r="E45">
            <v>9520</v>
          </cell>
        </row>
        <row r="46">
          <cell r="E46">
            <v>1100</v>
          </cell>
        </row>
        <row r="48">
          <cell r="E48">
            <v>1250000</v>
          </cell>
        </row>
        <row r="49">
          <cell r="E49">
            <v>360000</v>
          </cell>
        </row>
        <row r="50">
          <cell r="E50">
            <v>0</v>
          </cell>
        </row>
        <row r="51">
          <cell r="E51">
            <v>32000</v>
          </cell>
        </row>
        <row r="53">
          <cell r="E53">
            <v>398100</v>
          </cell>
        </row>
        <row r="54">
          <cell r="E54">
            <v>62500</v>
          </cell>
        </row>
        <row r="55">
          <cell r="E55">
            <v>18000</v>
          </cell>
        </row>
        <row r="56">
          <cell r="E56">
            <v>1540</v>
          </cell>
        </row>
        <row r="58">
          <cell r="E58">
            <v>2862000</v>
          </cell>
        </row>
        <row r="59">
          <cell r="E59">
            <v>38000</v>
          </cell>
        </row>
        <row r="61">
          <cell r="E61">
            <v>50000</v>
          </cell>
        </row>
        <row r="62">
          <cell r="E62">
            <v>7561022.3399999999</v>
          </cell>
        </row>
        <row r="63">
          <cell r="E63">
            <v>60000</v>
          </cell>
        </row>
        <row r="64">
          <cell r="E64">
            <v>503881</v>
          </cell>
        </row>
        <row r="66">
          <cell r="E66">
            <v>35000</v>
          </cell>
        </row>
        <row r="67">
          <cell r="E67">
            <v>0</v>
          </cell>
        </row>
        <row r="68">
          <cell r="E68">
            <v>92000</v>
          </cell>
        </row>
        <row r="79">
          <cell r="E79">
            <v>20000</v>
          </cell>
        </row>
        <row r="86">
          <cell r="E86">
            <v>425000</v>
          </cell>
        </row>
      </sheetData>
      <sheetData sheetId="3">
        <row r="5">
          <cell r="C5">
            <v>2600000</v>
          </cell>
        </row>
        <row r="7">
          <cell r="C7">
            <v>9000</v>
          </cell>
        </row>
        <row r="8">
          <cell r="C8">
            <v>3150000</v>
          </cell>
        </row>
        <row r="9">
          <cell r="C9">
            <v>70000</v>
          </cell>
        </row>
        <row r="10">
          <cell r="C10">
            <v>0</v>
          </cell>
        </row>
        <row r="12">
          <cell r="C12">
            <v>10402686</v>
          </cell>
        </row>
        <row r="13">
          <cell r="C13">
            <v>0</v>
          </cell>
        </row>
        <row r="14">
          <cell r="C14">
            <v>2900000</v>
          </cell>
        </row>
        <row r="16">
          <cell r="C16">
            <v>5000</v>
          </cell>
        </row>
        <row r="17">
          <cell r="C17">
            <v>2000</v>
          </cell>
        </row>
        <row r="18">
          <cell r="C18">
            <v>328000</v>
          </cell>
        </row>
        <row r="19">
          <cell r="C19">
            <v>150000</v>
          </cell>
        </row>
        <row r="24">
          <cell r="C24">
            <v>4000</v>
          </cell>
        </row>
        <row r="25">
          <cell r="C25">
            <v>69400</v>
          </cell>
        </row>
        <row r="27">
          <cell r="C27">
            <v>62000</v>
          </cell>
        </row>
        <row r="28">
          <cell r="C28">
            <v>8400</v>
          </cell>
        </row>
        <row r="29">
          <cell r="C29">
            <v>5000</v>
          </cell>
        </row>
        <row r="30">
          <cell r="C30">
            <v>10000</v>
          </cell>
        </row>
        <row r="31">
          <cell r="C31">
            <v>1340000</v>
          </cell>
        </row>
        <row r="32">
          <cell r="C32">
            <v>906753.66</v>
          </cell>
        </row>
        <row r="33">
          <cell r="C33">
            <v>735000</v>
          </cell>
        </row>
        <row r="34">
          <cell r="C34">
            <v>50000</v>
          </cell>
        </row>
        <row r="35">
          <cell r="C35">
            <v>5000</v>
          </cell>
        </row>
        <row r="36">
          <cell r="C36">
            <v>106500</v>
          </cell>
        </row>
        <row r="37">
          <cell r="C37">
            <v>1125000</v>
          </cell>
        </row>
        <row r="38">
          <cell r="C38">
            <v>901000</v>
          </cell>
        </row>
        <row r="39">
          <cell r="C39">
            <v>28805</v>
          </cell>
        </row>
        <row r="40">
          <cell r="C40">
            <v>6000</v>
          </cell>
        </row>
        <row r="41">
          <cell r="C41">
            <v>200000</v>
          </cell>
        </row>
        <row r="42">
          <cell r="C42">
            <v>401000</v>
          </cell>
        </row>
        <row r="44">
          <cell r="C44">
            <v>48000</v>
          </cell>
        </row>
        <row r="45">
          <cell r="C45">
            <v>9520</v>
          </cell>
        </row>
        <row r="46">
          <cell r="C46">
            <v>1100</v>
          </cell>
        </row>
        <row r="48">
          <cell r="C48">
            <v>1250000</v>
          </cell>
        </row>
        <row r="49">
          <cell r="C49">
            <v>360000</v>
          </cell>
        </row>
        <row r="50">
          <cell r="C50">
            <v>0</v>
          </cell>
        </row>
        <row r="51">
          <cell r="C51">
            <v>32000</v>
          </cell>
        </row>
        <row r="53">
          <cell r="C53">
            <v>398100</v>
          </cell>
        </row>
        <row r="54">
          <cell r="C54">
            <v>62500</v>
          </cell>
        </row>
        <row r="55">
          <cell r="C55">
            <v>18000</v>
          </cell>
        </row>
        <row r="56">
          <cell r="C56">
            <v>1540</v>
          </cell>
        </row>
        <row r="58">
          <cell r="C58">
            <v>2862000</v>
          </cell>
        </row>
        <row r="59">
          <cell r="C59">
            <v>38000</v>
          </cell>
        </row>
        <row r="61">
          <cell r="C61">
            <v>50000</v>
          </cell>
        </row>
        <row r="62">
          <cell r="F62">
            <v>7925067.3399999999</v>
          </cell>
        </row>
        <row r="63">
          <cell r="C63">
            <v>30000</v>
          </cell>
        </row>
        <row r="64">
          <cell r="C64">
            <v>0</v>
          </cell>
        </row>
        <row r="66">
          <cell r="C66">
            <v>35000</v>
          </cell>
        </row>
        <row r="67">
          <cell r="C67">
            <v>0</v>
          </cell>
        </row>
        <row r="68">
          <cell r="C68">
            <v>92000</v>
          </cell>
        </row>
        <row r="75">
          <cell r="C75">
            <v>5000</v>
          </cell>
        </row>
        <row r="79">
          <cell r="C79">
            <v>20000</v>
          </cell>
        </row>
        <row r="86">
          <cell r="C86">
            <v>425000</v>
          </cell>
        </row>
      </sheetData>
      <sheetData sheetId="4">
        <row r="5">
          <cell r="C5">
            <v>2600000</v>
          </cell>
        </row>
        <row r="7">
          <cell r="C7">
            <v>9000</v>
          </cell>
        </row>
        <row r="8">
          <cell r="C8">
            <v>3200000</v>
          </cell>
        </row>
        <row r="9">
          <cell r="C9">
            <v>70000</v>
          </cell>
        </row>
        <row r="10">
          <cell r="C10">
            <v>0</v>
          </cell>
        </row>
        <row r="12">
          <cell r="C12">
            <v>8652686</v>
          </cell>
        </row>
        <row r="13">
          <cell r="C13">
            <v>0</v>
          </cell>
        </row>
        <row r="14">
          <cell r="C14">
            <v>2900000</v>
          </cell>
        </row>
        <row r="16">
          <cell r="C16">
            <v>5000</v>
          </cell>
        </row>
        <row r="17">
          <cell r="C17">
            <v>2000</v>
          </cell>
        </row>
        <row r="18">
          <cell r="C18">
            <v>328000</v>
          </cell>
        </row>
        <row r="19">
          <cell r="C19">
            <v>150000</v>
          </cell>
        </row>
        <row r="24">
          <cell r="C24">
            <v>4000</v>
          </cell>
        </row>
        <row r="25">
          <cell r="C25">
            <v>42400</v>
          </cell>
        </row>
        <row r="27">
          <cell r="C27">
            <v>62000</v>
          </cell>
        </row>
        <row r="28">
          <cell r="C28">
            <v>8400</v>
          </cell>
        </row>
        <row r="29">
          <cell r="C29">
            <v>5000</v>
          </cell>
        </row>
        <row r="30">
          <cell r="C30">
            <v>10000</v>
          </cell>
        </row>
        <row r="31">
          <cell r="C31">
            <v>994480</v>
          </cell>
        </row>
        <row r="32">
          <cell r="C32">
            <v>906753.66</v>
          </cell>
        </row>
        <row r="33">
          <cell r="C33">
            <v>635000</v>
          </cell>
        </row>
        <row r="34">
          <cell r="C34">
            <v>50000</v>
          </cell>
        </row>
        <row r="35">
          <cell r="C35">
            <v>5000</v>
          </cell>
        </row>
        <row r="36">
          <cell r="C36">
            <v>56500</v>
          </cell>
        </row>
        <row r="37">
          <cell r="C37">
            <v>1095000</v>
          </cell>
        </row>
        <row r="38">
          <cell r="C38">
            <v>901000</v>
          </cell>
        </row>
        <row r="39">
          <cell r="C39">
            <v>22605</v>
          </cell>
        </row>
        <row r="40">
          <cell r="C40">
            <v>6000</v>
          </cell>
        </row>
        <row r="41">
          <cell r="C41">
            <v>125000</v>
          </cell>
        </row>
        <row r="42">
          <cell r="C42">
            <v>246000</v>
          </cell>
        </row>
        <row r="44">
          <cell r="C44">
            <v>48000</v>
          </cell>
        </row>
        <row r="45">
          <cell r="C45">
            <v>9520</v>
          </cell>
        </row>
        <row r="46">
          <cell r="C46">
            <v>1100</v>
          </cell>
        </row>
        <row r="48">
          <cell r="C48">
            <v>1250000</v>
          </cell>
        </row>
        <row r="49">
          <cell r="C49">
            <v>360000</v>
          </cell>
        </row>
        <row r="50">
          <cell r="C50">
            <v>0</v>
          </cell>
        </row>
        <row r="51">
          <cell r="C51">
            <v>30000</v>
          </cell>
        </row>
        <row r="53">
          <cell r="C53">
            <v>398100</v>
          </cell>
        </row>
        <row r="54">
          <cell r="C54">
            <v>62500</v>
          </cell>
        </row>
        <row r="55">
          <cell r="C55">
            <v>18000</v>
          </cell>
        </row>
        <row r="56">
          <cell r="C56">
            <v>1540</v>
          </cell>
        </row>
        <row r="58">
          <cell r="C58">
            <v>2862000</v>
          </cell>
        </row>
        <row r="59">
          <cell r="C59">
            <v>38000</v>
          </cell>
        </row>
        <row r="61">
          <cell r="C61">
            <v>50000</v>
          </cell>
        </row>
        <row r="62">
          <cell r="C62">
            <v>7015787.3399999999</v>
          </cell>
        </row>
        <row r="63">
          <cell r="C63">
            <v>30000</v>
          </cell>
        </row>
        <row r="64">
          <cell r="C64">
            <v>0</v>
          </cell>
        </row>
        <row r="66">
          <cell r="C66">
            <v>35000</v>
          </cell>
        </row>
        <row r="67">
          <cell r="C67">
            <v>0</v>
          </cell>
        </row>
        <row r="68">
          <cell r="C68">
            <v>92000</v>
          </cell>
        </row>
        <row r="75">
          <cell r="C75">
            <v>5000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20000</v>
          </cell>
        </row>
        <row r="86">
          <cell r="C86">
            <v>425000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1EDD-66F1-4A83-8CAA-E61E865850E0}">
  <dimension ref="A1:H88"/>
  <sheetViews>
    <sheetView tabSelected="1" workbookViewId="0">
      <selection activeCell="I12" sqref="I12"/>
    </sheetView>
  </sheetViews>
  <sheetFormatPr defaultColWidth="12.5703125" defaultRowHeight="15" x14ac:dyDescent="0.25"/>
  <cols>
    <col min="1" max="1" width="10.5703125" customWidth="1"/>
    <col min="2" max="2" width="62.28515625" customWidth="1"/>
    <col min="3" max="3" width="18" style="37" hidden="1" customWidth="1"/>
    <col min="4" max="4" width="21.42578125" hidden="1" customWidth="1"/>
    <col min="5" max="7" width="17.7109375" customWidth="1"/>
    <col min="8" max="8" width="21.42578125" customWidth="1"/>
    <col min="9" max="60" width="8.5703125" customWidth="1"/>
  </cols>
  <sheetData>
    <row r="1" spans="1:8" ht="39" customHeight="1" x14ac:dyDescent="0.25">
      <c r="A1" s="49" t="s">
        <v>158</v>
      </c>
      <c r="B1" s="50"/>
      <c r="C1" s="50"/>
      <c r="D1" s="50"/>
      <c r="E1" s="50"/>
      <c r="F1" s="50"/>
      <c r="G1" s="1"/>
      <c r="H1" s="2"/>
    </row>
    <row r="2" spans="1:8" ht="36" customHeight="1" x14ac:dyDescent="0.25">
      <c r="A2" s="3"/>
      <c r="B2" s="4"/>
      <c r="C2" s="5" t="s">
        <v>0</v>
      </c>
      <c r="D2" s="6">
        <v>2022</v>
      </c>
      <c r="E2" s="6">
        <v>2024</v>
      </c>
      <c r="F2" s="6">
        <v>2025</v>
      </c>
      <c r="G2" s="6">
        <v>2026</v>
      </c>
      <c r="H2" s="7"/>
    </row>
    <row r="3" spans="1:8" ht="25.5" customHeight="1" x14ac:dyDescent="0.25">
      <c r="A3" s="8" t="s">
        <v>1</v>
      </c>
      <c r="B3" s="9" t="s">
        <v>2</v>
      </c>
      <c r="C3" s="10"/>
      <c r="D3" s="11"/>
      <c r="E3" s="11"/>
      <c r="F3" s="11"/>
      <c r="G3" s="11"/>
      <c r="H3" s="12"/>
    </row>
    <row r="4" spans="1:8" ht="30" customHeight="1" x14ac:dyDescent="0.25">
      <c r="A4" s="13" t="s">
        <v>3</v>
      </c>
      <c r="B4" s="14" t="s">
        <v>4</v>
      </c>
      <c r="C4" s="15">
        <f>C5</f>
        <v>2637000</v>
      </c>
      <c r="D4" s="16" t="e">
        <f>D5</f>
        <v>#REF!</v>
      </c>
      <c r="E4" s="16">
        <f>E5</f>
        <v>2650000</v>
      </c>
      <c r="F4" s="16">
        <f>F5</f>
        <v>2600000</v>
      </c>
      <c r="G4" s="16">
        <f>G5</f>
        <v>2600000</v>
      </c>
      <c r="H4" s="17"/>
    </row>
    <row r="5" spans="1:8" ht="30" customHeight="1" x14ac:dyDescent="0.25">
      <c r="A5" s="18" t="s">
        <v>5</v>
      </c>
      <c r="B5" s="19" t="s">
        <v>6</v>
      </c>
      <c r="C5" s="20">
        <v>2637000</v>
      </c>
      <c r="D5" s="21" t="e">
        <f>#REF!</f>
        <v>#REF!</v>
      </c>
      <c r="E5" s="21">
        <f>'[1]2024_cdc'!E5</f>
        <v>2650000</v>
      </c>
      <c r="F5" s="21">
        <f>'[1]2025_cdc'!C5</f>
        <v>2600000</v>
      </c>
      <c r="G5" s="21">
        <f>'[1]2026_cdc'!C5</f>
        <v>2600000</v>
      </c>
      <c r="H5" s="22"/>
    </row>
    <row r="6" spans="1:8" ht="46.5" customHeight="1" x14ac:dyDescent="0.25">
      <c r="A6" s="13" t="s">
        <v>7</v>
      </c>
      <c r="B6" s="23" t="s">
        <v>8</v>
      </c>
      <c r="C6" s="15">
        <f>SUM(C7:C10)</f>
        <v>3273000</v>
      </c>
      <c r="D6" s="16" t="e">
        <f>SUM(D7:D10)</f>
        <v>#REF!</v>
      </c>
      <c r="E6" s="16">
        <f>SUM(E7:E10)</f>
        <v>3179000</v>
      </c>
      <c r="F6" s="16">
        <f>SUM(F7:F10)</f>
        <v>3229000</v>
      </c>
      <c r="G6" s="16">
        <f>SUM(G7:G10)</f>
        <v>3279000</v>
      </c>
      <c r="H6" s="17"/>
    </row>
    <row r="7" spans="1:8" ht="30" customHeight="1" x14ac:dyDescent="0.25">
      <c r="A7" s="18" t="s">
        <v>9</v>
      </c>
      <c r="B7" s="19" t="s">
        <v>10</v>
      </c>
      <c r="C7" s="20">
        <v>3000</v>
      </c>
      <c r="D7" s="21" t="e">
        <f>#REF!</f>
        <v>#REF!</v>
      </c>
      <c r="E7" s="21">
        <f>'[1]2024_cdc'!E7</f>
        <v>9000</v>
      </c>
      <c r="F7" s="21">
        <f>'[1]2025_cdc'!C7</f>
        <v>9000</v>
      </c>
      <c r="G7" s="21">
        <f>'[1]2026_cdc'!C7</f>
        <v>9000</v>
      </c>
      <c r="H7" s="22"/>
    </row>
    <row r="8" spans="1:8" ht="30" customHeight="1" x14ac:dyDescent="0.25">
      <c r="A8" s="18" t="s">
        <v>11</v>
      </c>
      <c r="B8" s="19" t="s">
        <v>12</v>
      </c>
      <c r="C8" s="20">
        <f>'[1]2026_cdc'!C8</f>
        <v>3200000</v>
      </c>
      <c r="D8" s="21">
        <v>2800000</v>
      </c>
      <c r="E8" s="21">
        <f>'[1]2024_cdc'!E8</f>
        <v>3100000</v>
      </c>
      <c r="F8" s="21">
        <f>'[1]2025_cdc'!C8</f>
        <v>3150000</v>
      </c>
      <c r="G8" s="21">
        <f>'[1]2026_cdc'!C8</f>
        <v>3200000</v>
      </c>
      <c r="H8" s="22"/>
    </row>
    <row r="9" spans="1:8" ht="30" customHeight="1" x14ac:dyDescent="0.25">
      <c r="A9" s="18" t="s">
        <v>13</v>
      </c>
      <c r="B9" s="19" t="s">
        <v>14</v>
      </c>
      <c r="C9" s="20">
        <f>'[1]2026_cdc'!C9</f>
        <v>70000</v>
      </c>
      <c r="D9" s="21">
        <v>70052</v>
      </c>
      <c r="E9" s="21">
        <f>'[1]2024_cdc'!E9</f>
        <v>70000</v>
      </c>
      <c r="F9" s="21">
        <f>'[1]2025_cdc'!C9</f>
        <v>70000</v>
      </c>
      <c r="G9" s="21">
        <f>'[1]2026_cdc'!C9</f>
        <v>70000</v>
      </c>
      <c r="H9" s="22"/>
    </row>
    <row r="10" spans="1:8" ht="30" customHeight="1" x14ac:dyDescent="0.25">
      <c r="A10" s="18" t="s">
        <v>15</v>
      </c>
      <c r="B10" s="19" t="s">
        <v>16</v>
      </c>
      <c r="C10" s="20">
        <f>'[1]2026_cdc'!C10</f>
        <v>0</v>
      </c>
      <c r="D10" s="21" t="e">
        <f>#REF!</f>
        <v>#REF!</v>
      </c>
      <c r="E10" s="21">
        <f>'[1]2024_cdc'!E10</f>
        <v>0</v>
      </c>
      <c r="F10" s="21">
        <f>'[1]2025_cdc'!C10</f>
        <v>0</v>
      </c>
      <c r="G10" s="21">
        <f>'[1]2026_cdc'!C10</f>
        <v>0</v>
      </c>
      <c r="H10" s="22"/>
    </row>
    <row r="11" spans="1:8" ht="30" customHeight="1" x14ac:dyDescent="0.25">
      <c r="A11" s="13" t="s">
        <v>17</v>
      </c>
      <c r="B11" s="14" t="s">
        <v>18</v>
      </c>
      <c r="C11" s="15">
        <f>SUM(C12:C14)</f>
        <v>11552686</v>
      </c>
      <c r="D11" s="16" t="e">
        <f>SUM(D12:D14)</f>
        <v>#REF!</v>
      </c>
      <c r="E11" s="16">
        <f>SUM(E12:E14)</f>
        <v>13826567</v>
      </c>
      <c r="F11" s="16">
        <f>SUM(F12:F14)</f>
        <v>13302686</v>
      </c>
      <c r="G11" s="16">
        <f>SUM(G12:G14)</f>
        <v>11552686</v>
      </c>
      <c r="H11" s="17"/>
    </row>
    <row r="12" spans="1:8" ht="30" customHeight="1" x14ac:dyDescent="0.25">
      <c r="A12" s="18" t="s">
        <v>19</v>
      </c>
      <c r="B12" s="19" t="s">
        <v>20</v>
      </c>
      <c r="C12" s="20">
        <f>'[1]2026_cdc'!C12</f>
        <v>8652686</v>
      </c>
      <c r="D12" s="21">
        <v>20395432.59</v>
      </c>
      <c r="E12" s="21">
        <f>'[1]2024_cdc'!E12</f>
        <v>10926567</v>
      </c>
      <c r="F12" s="21">
        <f>'[1]2025_cdc'!C12</f>
        <v>10402686</v>
      </c>
      <c r="G12" s="21">
        <f>'[1]2026_cdc'!C12</f>
        <v>8652686</v>
      </c>
      <c r="H12" s="22"/>
    </row>
    <row r="13" spans="1:8" ht="30" customHeight="1" x14ac:dyDescent="0.25">
      <c r="A13" s="18" t="s">
        <v>21</v>
      </c>
      <c r="B13" s="19" t="s">
        <v>22</v>
      </c>
      <c r="C13" s="20">
        <f>'[1]2026_cdc'!C13</f>
        <v>0</v>
      </c>
      <c r="D13" s="21" t="e">
        <f>#REF!</f>
        <v>#REF!</v>
      </c>
      <c r="E13" s="21">
        <f>'[1]2024_cdc'!E13</f>
        <v>0</v>
      </c>
      <c r="F13" s="21">
        <f>'[1]2025_cdc'!C13</f>
        <v>0</v>
      </c>
      <c r="G13" s="21">
        <f>'[1]2026_cdc'!C13</f>
        <v>0</v>
      </c>
      <c r="H13" s="22"/>
    </row>
    <row r="14" spans="1:8" ht="30" customHeight="1" x14ac:dyDescent="0.25">
      <c r="A14" s="18" t="s">
        <v>23</v>
      </c>
      <c r="B14" s="24" t="s">
        <v>24</v>
      </c>
      <c r="C14" s="20">
        <f>'[1]2026_cdc'!C14</f>
        <v>2900000</v>
      </c>
      <c r="D14" s="21" t="e">
        <f>#REF!</f>
        <v>#REF!</v>
      </c>
      <c r="E14" s="21">
        <f>'[1]2024_cdc'!E14</f>
        <v>2900000</v>
      </c>
      <c r="F14" s="21">
        <f>'[1]2025_cdc'!C14</f>
        <v>2900000</v>
      </c>
      <c r="G14" s="21">
        <f>'[1]2026_cdc'!C14</f>
        <v>2900000</v>
      </c>
      <c r="H14" s="22"/>
    </row>
    <row r="15" spans="1:8" ht="30" customHeight="1" x14ac:dyDescent="0.25">
      <c r="A15" s="13" t="s">
        <v>25</v>
      </c>
      <c r="B15" s="14" t="s">
        <v>26</v>
      </c>
      <c r="C15" s="15">
        <f>SUM(C16:C19)</f>
        <v>460000</v>
      </c>
      <c r="D15" s="16" t="e">
        <f>SUM(D16:D19)</f>
        <v>#REF!</v>
      </c>
      <c r="E15" s="16">
        <f>SUM(E16:E19)</f>
        <v>521000</v>
      </c>
      <c r="F15" s="16">
        <f>SUM(F16:F19)</f>
        <v>485000</v>
      </c>
      <c r="G15" s="16">
        <f>SUM(G16:G19)</f>
        <v>485000</v>
      </c>
      <c r="H15" s="17"/>
    </row>
    <row r="16" spans="1:8" ht="30" customHeight="1" x14ac:dyDescent="0.25">
      <c r="A16" s="18" t="s">
        <v>27</v>
      </c>
      <c r="B16" s="19" t="s">
        <v>28</v>
      </c>
      <c r="C16" s="20">
        <f>'[1]2026_cdc'!C16</f>
        <v>5000</v>
      </c>
      <c r="D16" s="21">
        <v>12500</v>
      </c>
      <c r="E16" s="21">
        <f>'[1]2024_cdc'!E16</f>
        <v>5000</v>
      </c>
      <c r="F16" s="21">
        <f>'[1]2025_cdc'!C16</f>
        <v>5000</v>
      </c>
      <c r="G16" s="21">
        <f>'[1]2026_cdc'!C16</f>
        <v>5000</v>
      </c>
      <c r="H16" s="22"/>
    </row>
    <row r="17" spans="1:8" ht="36" customHeight="1" x14ac:dyDescent="0.25">
      <c r="A17" s="18" t="s">
        <v>29</v>
      </c>
      <c r="B17" s="24" t="s">
        <v>30</v>
      </c>
      <c r="C17" s="20">
        <v>3045.88</v>
      </c>
      <c r="D17" s="21" t="e">
        <f>#REF!</f>
        <v>#REF!</v>
      </c>
      <c r="E17" s="21">
        <f>'[1]2024_cdc'!E17</f>
        <v>2000</v>
      </c>
      <c r="F17" s="21">
        <f>'[1]2025_cdc'!C17</f>
        <v>2000</v>
      </c>
      <c r="G17" s="21">
        <f>'[1]2026_cdc'!C17</f>
        <v>2000</v>
      </c>
      <c r="H17" s="22"/>
    </row>
    <row r="18" spans="1:8" ht="30" customHeight="1" x14ac:dyDescent="0.25">
      <c r="A18" s="18" t="s">
        <v>31</v>
      </c>
      <c r="B18" s="19" t="s">
        <v>32</v>
      </c>
      <c r="C18" s="20">
        <v>310000</v>
      </c>
      <c r="D18" s="21">
        <v>322448</v>
      </c>
      <c r="E18" s="21">
        <f>'[1]2024_cdc'!E18</f>
        <v>362000</v>
      </c>
      <c r="F18" s="21">
        <f>'[1]2025_cdc'!C18</f>
        <v>328000</v>
      </c>
      <c r="G18" s="21">
        <f>'[1]2026_cdc'!C18</f>
        <v>328000</v>
      </c>
      <c r="H18" s="22"/>
    </row>
    <row r="19" spans="1:8" ht="30" customHeight="1" x14ac:dyDescent="0.25">
      <c r="A19" s="18" t="s">
        <v>33</v>
      </c>
      <c r="B19" s="19" t="s">
        <v>34</v>
      </c>
      <c r="C19" s="20">
        <v>141954.12</v>
      </c>
      <c r="D19" s="21">
        <v>152000</v>
      </c>
      <c r="E19" s="21">
        <f>'[1]2024_cdc'!E19</f>
        <v>152000</v>
      </c>
      <c r="F19" s="21">
        <f>'[1]2025_cdc'!C19</f>
        <v>150000</v>
      </c>
      <c r="G19" s="21">
        <f>'[1]2026_cdc'!C19</f>
        <v>150000</v>
      </c>
      <c r="H19" s="22"/>
    </row>
    <row r="20" spans="1:8" ht="25.5" customHeight="1" x14ac:dyDescent="0.25">
      <c r="A20" s="25"/>
      <c r="B20" s="26" t="s">
        <v>35</v>
      </c>
      <c r="C20" s="27">
        <f>C4+C6+C11+C15</f>
        <v>17922686</v>
      </c>
      <c r="D20" s="28" t="e">
        <f>D4+D6+D11+D15</f>
        <v>#REF!</v>
      </c>
      <c r="E20" s="28">
        <f>E4+E6+E11+E15</f>
        <v>20176567</v>
      </c>
      <c r="F20" s="28">
        <f>F4+F6+F11+F15</f>
        <v>19616686</v>
      </c>
      <c r="G20" s="28">
        <f>G4+G6+G11+G15</f>
        <v>17916686</v>
      </c>
      <c r="H20" s="29"/>
    </row>
    <row r="21" spans="1:8" ht="9.9499999999999993" customHeight="1" x14ac:dyDescent="0.25">
      <c r="A21" s="30"/>
      <c r="B21" s="31"/>
      <c r="C21" s="32"/>
      <c r="D21" s="33"/>
      <c r="E21" s="33"/>
      <c r="F21" s="33"/>
      <c r="G21" s="33"/>
      <c r="H21" s="34"/>
    </row>
    <row r="22" spans="1:8" ht="25.5" customHeight="1" x14ac:dyDescent="0.25">
      <c r="A22" s="8" t="s">
        <v>36</v>
      </c>
      <c r="B22" s="26" t="s">
        <v>37</v>
      </c>
      <c r="C22" s="27"/>
      <c r="D22" s="11"/>
      <c r="E22" s="28"/>
      <c r="F22" s="28"/>
      <c r="G22" s="28"/>
      <c r="H22" s="29"/>
    </row>
    <row r="23" spans="1:8" ht="30" customHeight="1" x14ac:dyDescent="0.25">
      <c r="A23" s="13" t="s">
        <v>38</v>
      </c>
      <c r="B23" s="14" t="s">
        <v>39</v>
      </c>
      <c r="C23" s="15">
        <f>SUM(C24:C25)</f>
        <v>89700</v>
      </c>
      <c r="D23" s="16" t="e">
        <f>SUM(D24:D25)</f>
        <v>#REF!</v>
      </c>
      <c r="E23" s="16">
        <f>SUM(E24:E25)</f>
        <v>77600</v>
      </c>
      <c r="F23" s="16">
        <f>SUM(F24:F25)</f>
        <v>73400</v>
      </c>
      <c r="G23" s="16">
        <f>SUM(G24:G25)</f>
        <v>46400</v>
      </c>
      <c r="H23" s="17"/>
    </row>
    <row r="24" spans="1:8" ht="30" customHeight="1" x14ac:dyDescent="0.25">
      <c r="A24" s="18" t="s">
        <v>40</v>
      </c>
      <c r="B24" s="19" t="s">
        <v>41</v>
      </c>
      <c r="C24" s="20">
        <v>4200</v>
      </c>
      <c r="D24" s="21" t="e">
        <f>#REF!</f>
        <v>#REF!</v>
      </c>
      <c r="E24" s="21">
        <f>'[1]2024_cdc'!E24</f>
        <v>4000</v>
      </c>
      <c r="F24" s="21">
        <f>'[1]2025_cdc'!C24</f>
        <v>4000</v>
      </c>
      <c r="G24" s="21">
        <f>'[1]2026_cdc'!C24</f>
        <v>4000</v>
      </c>
      <c r="H24" s="22"/>
    </row>
    <row r="25" spans="1:8" ht="30" customHeight="1" x14ac:dyDescent="0.25">
      <c r="A25" s="18" t="s">
        <v>42</v>
      </c>
      <c r="B25" s="19" t="s">
        <v>43</v>
      </c>
      <c r="C25" s="20">
        <v>85500</v>
      </c>
      <c r="D25" s="21">
        <v>129000.49</v>
      </c>
      <c r="E25" s="21">
        <f>'[1]2024_cdc'!E25</f>
        <v>73600</v>
      </c>
      <c r="F25" s="21">
        <f>'[1]2025_cdc'!C25</f>
        <v>69400</v>
      </c>
      <c r="G25" s="21">
        <f>'[1]2026_cdc'!C25</f>
        <v>42400</v>
      </c>
      <c r="H25" s="22"/>
    </row>
    <row r="26" spans="1:8" ht="30" customHeight="1" x14ac:dyDescent="0.25">
      <c r="A26" s="13" t="s">
        <v>44</v>
      </c>
      <c r="B26" s="14" t="s">
        <v>45</v>
      </c>
      <c r="C26" s="15">
        <f>SUM(C27:C42)</f>
        <v>5498714.0599999996</v>
      </c>
      <c r="D26" s="16" t="e">
        <f>SUM(D27:D42)</f>
        <v>#REF!</v>
      </c>
      <c r="E26" s="16">
        <f>SUM(E27:E42)</f>
        <v>6200303.6600000001</v>
      </c>
      <c r="F26" s="16">
        <f>SUM(F27:F42)</f>
        <v>5890458.6600000001</v>
      </c>
      <c r="G26" s="16">
        <f>SUM(G27:G42)</f>
        <v>5128738.66</v>
      </c>
      <c r="H26" s="17"/>
    </row>
    <row r="27" spans="1:8" ht="30" customHeight="1" x14ac:dyDescent="0.25">
      <c r="A27" s="18" t="s">
        <v>46</v>
      </c>
      <c r="B27" s="19" t="s">
        <v>47</v>
      </c>
      <c r="C27" s="20">
        <v>62000</v>
      </c>
      <c r="D27" s="21" t="e">
        <f>#REF!</f>
        <v>#REF!</v>
      </c>
      <c r="E27" s="21">
        <f>'[1]2024_cdc'!E27</f>
        <v>62000</v>
      </c>
      <c r="F27" s="21">
        <f>'[1]2025_cdc'!C27</f>
        <v>62000</v>
      </c>
      <c r="G27" s="21">
        <f>'[1]2026_cdc'!C27</f>
        <v>62000</v>
      </c>
      <c r="H27" s="22"/>
    </row>
    <row r="28" spans="1:8" ht="34.5" customHeight="1" x14ac:dyDescent="0.25">
      <c r="A28" s="18" t="s">
        <v>48</v>
      </c>
      <c r="B28" s="24" t="s">
        <v>49</v>
      </c>
      <c r="C28" s="20">
        <v>45600</v>
      </c>
      <c r="D28" s="21">
        <v>19400</v>
      </c>
      <c r="E28" s="21">
        <f>'[1]2024_cdc'!E28</f>
        <v>8700</v>
      </c>
      <c r="F28" s="21">
        <f>'[1]2025_cdc'!C28</f>
        <v>8400</v>
      </c>
      <c r="G28" s="21">
        <f>'[1]2026_cdc'!C28</f>
        <v>8400</v>
      </c>
      <c r="H28" s="22"/>
    </row>
    <row r="29" spans="1:8" ht="30" customHeight="1" x14ac:dyDescent="0.25">
      <c r="A29" s="18" t="s">
        <v>50</v>
      </c>
      <c r="B29" s="19" t="s">
        <v>51</v>
      </c>
      <c r="C29" s="20">
        <v>5000</v>
      </c>
      <c r="D29" s="21" t="e">
        <f>#REF!</f>
        <v>#REF!</v>
      </c>
      <c r="E29" s="21">
        <f>'[1]2024_cdc'!E29</f>
        <v>5000</v>
      </c>
      <c r="F29" s="21">
        <f>'[1]2025_cdc'!C29</f>
        <v>5000</v>
      </c>
      <c r="G29" s="21">
        <f>'[1]2026_cdc'!C29</f>
        <v>5000</v>
      </c>
      <c r="H29" s="22"/>
    </row>
    <row r="30" spans="1:8" ht="30" customHeight="1" x14ac:dyDescent="0.25">
      <c r="A30" s="18" t="s">
        <v>52</v>
      </c>
      <c r="B30" s="19" t="s">
        <v>53</v>
      </c>
      <c r="C30" s="20">
        <v>10000</v>
      </c>
      <c r="D30" s="21" t="e">
        <f>#REF!</f>
        <v>#REF!</v>
      </c>
      <c r="E30" s="21">
        <f>'[1]2024_cdc'!E30</f>
        <v>13000</v>
      </c>
      <c r="F30" s="21">
        <f>'[1]2025_cdc'!C30</f>
        <v>10000</v>
      </c>
      <c r="G30" s="21">
        <f>'[1]2026_cdc'!C30</f>
        <v>10000</v>
      </c>
      <c r="H30" s="22"/>
    </row>
    <row r="31" spans="1:8" ht="30.75" customHeight="1" x14ac:dyDescent="0.25">
      <c r="A31" s="18" t="s">
        <v>54</v>
      </c>
      <c r="B31" s="19" t="s">
        <v>55</v>
      </c>
      <c r="C31" s="20">
        <v>1037685.76</v>
      </c>
      <c r="D31" s="21">
        <v>1579816</v>
      </c>
      <c r="E31" s="21">
        <f>'[1]2024_cdc'!E31</f>
        <v>1375000</v>
      </c>
      <c r="F31" s="21">
        <f>'[1]2025_cdc'!C31</f>
        <v>1340000</v>
      </c>
      <c r="G31" s="21">
        <f>'[1]2026_cdc'!C31</f>
        <v>994480</v>
      </c>
      <c r="H31" s="22"/>
    </row>
    <row r="32" spans="1:8" ht="30" customHeight="1" x14ac:dyDescent="0.25">
      <c r="A32" s="18" t="s">
        <v>56</v>
      </c>
      <c r="B32" s="19" t="s">
        <v>57</v>
      </c>
      <c r="C32" s="20">
        <v>906753.66</v>
      </c>
      <c r="D32" s="21" t="e">
        <f>#REF!</f>
        <v>#REF!</v>
      </c>
      <c r="E32" s="21">
        <f>'[1]2024_cdc'!E32</f>
        <v>906753.66</v>
      </c>
      <c r="F32" s="21">
        <f>'[1]2025_cdc'!C32</f>
        <v>906753.66</v>
      </c>
      <c r="G32" s="21">
        <f>'[1]2026_cdc'!C32</f>
        <v>906753.66</v>
      </c>
      <c r="H32" s="22"/>
    </row>
    <row r="33" spans="1:8" ht="30" customHeight="1" x14ac:dyDescent="0.25">
      <c r="A33" s="18" t="s">
        <v>58</v>
      </c>
      <c r="B33" s="19" t="s">
        <v>59</v>
      </c>
      <c r="C33" s="20">
        <v>617000</v>
      </c>
      <c r="D33" s="21">
        <v>785000</v>
      </c>
      <c r="E33" s="21">
        <f>'[1]2024_cdc'!E33</f>
        <v>720000</v>
      </c>
      <c r="F33" s="21">
        <f>'[1]2025_cdc'!C33</f>
        <v>735000</v>
      </c>
      <c r="G33" s="21">
        <f>'[1]2026_cdc'!C33</f>
        <v>635000</v>
      </c>
      <c r="H33" s="22"/>
    </row>
    <row r="34" spans="1:8" ht="30" customHeight="1" x14ac:dyDescent="0.25">
      <c r="A34" s="18" t="s">
        <v>60</v>
      </c>
      <c r="B34" s="19" t="s">
        <v>61</v>
      </c>
      <c r="C34" s="20">
        <v>50000</v>
      </c>
      <c r="D34" s="21" t="e">
        <f>#REF!</f>
        <v>#REF!</v>
      </c>
      <c r="E34" s="21">
        <f>'[1]2024_cdc'!E34</f>
        <v>50000</v>
      </c>
      <c r="F34" s="21">
        <f>'[1]2025_cdc'!C34</f>
        <v>50000</v>
      </c>
      <c r="G34" s="21">
        <f>'[1]2026_cdc'!C34</f>
        <v>50000</v>
      </c>
      <c r="H34" s="22"/>
    </row>
    <row r="35" spans="1:8" ht="30" customHeight="1" x14ac:dyDescent="0.25">
      <c r="A35" s="18" t="s">
        <v>62</v>
      </c>
      <c r="B35" s="19" t="s">
        <v>63</v>
      </c>
      <c r="C35" s="20">
        <v>6000</v>
      </c>
      <c r="D35" s="21" t="e">
        <f>#REF!</f>
        <v>#REF!</v>
      </c>
      <c r="E35" s="21">
        <f>'[1]2024_cdc'!E35</f>
        <v>6000</v>
      </c>
      <c r="F35" s="21">
        <f>'[1]2025_cdc'!C35</f>
        <v>5000</v>
      </c>
      <c r="G35" s="21">
        <f>'[1]2026_cdc'!C35</f>
        <v>5000</v>
      </c>
      <c r="H35" s="22"/>
    </row>
    <row r="36" spans="1:8" ht="31.5" customHeight="1" x14ac:dyDescent="0.25">
      <c r="A36" s="18" t="s">
        <v>64</v>
      </c>
      <c r="B36" s="24" t="s">
        <v>65</v>
      </c>
      <c r="C36" s="20">
        <v>144433.35999999999</v>
      </c>
      <c r="D36" s="21">
        <v>160500</v>
      </c>
      <c r="E36" s="21">
        <f>'[1]2024_cdc'!E36</f>
        <v>113500</v>
      </c>
      <c r="F36" s="21">
        <f>'[1]2025_cdc'!C36</f>
        <v>106500</v>
      </c>
      <c r="G36" s="21">
        <f>'[1]2026_cdc'!C36</f>
        <v>56500</v>
      </c>
      <c r="H36" s="22"/>
    </row>
    <row r="37" spans="1:8" ht="30" customHeight="1" x14ac:dyDescent="0.25">
      <c r="A37" s="18" t="s">
        <v>66</v>
      </c>
      <c r="B37" s="19" t="s">
        <v>67</v>
      </c>
      <c r="C37" s="20">
        <v>1262540.1000000001</v>
      </c>
      <c r="D37" s="21">
        <v>1285600</v>
      </c>
      <c r="E37" s="21">
        <f>'[1]2024_cdc'!E37</f>
        <v>1320000</v>
      </c>
      <c r="F37" s="21">
        <f>'[1]2025_cdc'!C37</f>
        <v>1125000</v>
      </c>
      <c r="G37" s="21">
        <f>'[1]2026_cdc'!C37</f>
        <v>1095000</v>
      </c>
      <c r="H37" s="22"/>
    </row>
    <row r="38" spans="1:8" ht="30" customHeight="1" x14ac:dyDescent="0.25">
      <c r="A38" s="18" t="s">
        <v>68</v>
      </c>
      <c r="B38" s="19" t="s">
        <v>69</v>
      </c>
      <c r="C38" s="20">
        <v>702000</v>
      </c>
      <c r="D38" s="21">
        <v>791269.5</v>
      </c>
      <c r="E38" s="21">
        <f>'[1]2024_cdc'!E38</f>
        <v>971000</v>
      </c>
      <c r="F38" s="21">
        <f>'[1]2025_cdc'!C38</f>
        <v>901000</v>
      </c>
      <c r="G38" s="21">
        <f>'[1]2026_cdc'!C38</f>
        <v>901000</v>
      </c>
      <c r="H38" s="22"/>
    </row>
    <row r="39" spans="1:8" ht="30" customHeight="1" x14ac:dyDescent="0.25">
      <c r="A39" s="18" t="s">
        <v>70</v>
      </c>
      <c r="B39" s="19" t="s">
        <v>71</v>
      </c>
      <c r="C39" s="20">
        <v>31847.119999999999</v>
      </c>
      <c r="D39" s="21">
        <v>36411.279999999999</v>
      </c>
      <c r="E39" s="21">
        <f>'[1]2024_cdc'!E39</f>
        <v>34650</v>
      </c>
      <c r="F39" s="21">
        <f>'[1]2025_cdc'!C39</f>
        <v>28805</v>
      </c>
      <c r="G39" s="21">
        <f>'[1]2026_cdc'!C39</f>
        <v>22605</v>
      </c>
      <c r="H39" s="22"/>
    </row>
    <row r="40" spans="1:8" ht="30" customHeight="1" x14ac:dyDescent="0.25">
      <c r="A40" s="18" t="s">
        <v>72</v>
      </c>
      <c r="B40" s="19" t="s">
        <v>73</v>
      </c>
      <c r="C40" s="20">
        <v>5000</v>
      </c>
      <c r="D40" s="21" t="e">
        <f>#REF!</f>
        <v>#REF!</v>
      </c>
      <c r="E40" s="21">
        <f>'[1]2024_cdc'!E40</f>
        <v>6000</v>
      </c>
      <c r="F40" s="21">
        <f>'[1]2025_cdc'!C40</f>
        <v>6000</v>
      </c>
      <c r="G40" s="21">
        <f>'[1]2026_cdc'!C40</f>
        <v>6000</v>
      </c>
      <c r="H40" s="22"/>
    </row>
    <row r="41" spans="1:8" ht="30" customHeight="1" x14ac:dyDescent="0.25">
      <c r="A41" s="18" t="s">
        <v>74</v>
      </c>
      <c r="B41" s="19" t="s">
        <v>75</v>
      </c>
      <c r="C41" s="20">
        <v>218855.06</v>
      </c>
      <c r="D41" s="21">
        <v>246288.72</v>
      </c>
      <c r="E41" s="21">
        <f>'[1]2024_cdc'!E41</f>
        <v>195000</v>
      </c>
      <c r="F41" s="21">
        <f>'[1]2025_cdc'!C41</f>
        <v>200000</v>
      </c>
      <c r="G41" s="21">
        <f>'[1]2026_cdc'!C41</f>
        <v>125000</v>
      </c>
      <c r="H41" s="22"/>
    </row>
    <row r="42" spans="1:8" ht="30" customHeight="1" x14ac:dyDescent="0.25">
      <c r="A42" s="18" t="s">
        <v>76</v>
      </c>
      <c r="B42" s="19" t="s">
        <v>77</v>
      </c>
      <c r="C42" s="20">
        <v>393999</v>
      </c>
      <c r="D42" s="21">
        <v>465308.52</v>
      </c>
      <c r="E42" s="21">
        <f>'[1]2024_cdc'!E42</f>
        <v>413700</v>
      </c>
      <c r="F42" s="21">
        <f>'[1]2025_cdc'!C42</f>
        <v>401000</v>
      </c>
      <c r="G42" s="21">
        <f>'[1]2026_cdc'!C42</f>
        <v>246000</v>
      </c>
      <c r="H42" s="22"/>
    </row>
    <row r="43" spans="1:8" ht="30" customHeight="1" x14ac:dyDescent="0.25">
      <c r="A43" s="13" t="s">
        <v>78</v>
      </c>
      <c r="B43" s="14" t="s">
        <v>79</v>
      </c>
      <c r="C43" s="15">
        <f>SUM(C44:C46)</f>
        <v>99100</v>
      </c>
      <c r="D43" s="16" t="e">
        <f>SUM(D44:D46)</f>
        <v>#REF!</v>
      </c>
      <c r="E43" s="16">
        <f>SUM(E44:E46)</f>
        <v>134620</v>
      </c>
      <c r="F43" s="16">
        <f>SUM(F44:F46)</f>
        <v>58620</v>
      </c>
      <c r="G43" s="16">
        <f>SUM(G44:G46)</f>
        <v>58620</v>
      </c>
      <c r="H43" s="17"/>
    </row>
    <row r="44" spans="1:8" ht="30" customHeight="1" x14ac:dyDescent="0.25">
      <c r="A44" s="18" t="s">
        <v>80</v>
      </c>
      <c r="B44" s="19" t="s">
        <v>81</v>
      </c>
      <c r="C44" s="20">
        <v>98000</v>
      </c>
      <c r="D44" s="21" t="e">
        <f>#REF!</f>
        <v>#REF!</v>
      </c>
      <c r="E44" s="21">
        <f>'[1]2024_cdc'!E44</f>
        <v>124000</v>
      </c>
      <c r="F44" s="21">
        <f>'[1]2025_cdc'!C44</f>
        <v>48000</v>
      </c>
      <c r="G44" s="21">
        <f>'[1]2026_cdc'!C44</f>
        <v>48000</v>
      </c>
      <c r="H44" s="22"/>
    </row>
    <row r="45" spans="1:8" ht="30" customHeight="1" x14ac:dyDescent="0.25">
      <c r="A45" s="18" t="s">
        <v>82</v>
      </c>
      <c r="B45" s="19" t="s">
        <v>83</v>
      </c>
      <c r="C45" s="20">
        <v>0</v>
      </c>
      <c r="D45" s="21">
        <v>0</v>
      </c>
      <c r="E45" s="21">
        <f>'[1]2024_cdc'!E45</f>
        <v>9520</v>
      </c>
      <c r="F45" s="21">
        <f>'[1]2025_cdc'!C45</f>
        <v>9520</v>
      </c>
      <c r="G45" s="21">
        <f>'[1]2026_cdc'!C45</f>
        <v>9520</v>
      </c>
      <c r="H45" s="22"/>
    </row>
    <row r="46" spans="1:8" ht="30" customHeight="1" x14ac:dyDescent="0.25">
      <c r="A46" s="18" t="s">
        <v>84</v>
      </c>
      <c r="B46" s="19" t="s">
        <v>85</v>
      </c>
      <c r="C46" s="20">
        <v>1100</v>
      </c>
      <c r="D46" s="21" t="e">
        <f>#REF!</f>
        <v>#REF!</v>
      </c>
      <c r="E46" s="21">
        <f>'[1]2024_cdc'!E46</f>
        <v>1100</v>
      </c>
      <c r="F46" s="21">
        <f>'[1]2025_cdc'!C46</f>
        <v>1100</v>
      </c>
      <c r="G46" s="21">
        <f>'[1]2026_cdc'!C46</f>
        <v>1100</v>
      </c>
      <c r="H46" s="22"/>
    </row>
    <row r="47" spans="1:8" ht="30" customHeight="1" x14ac:dyDescent="0.25">
      <c r="A47" s="13" t="s">
        <v>86</v>
      </c>
      <c r="B47" s="14" t="s">
        <v>87</v>
      </c>
      <c r="C47" s="15">
        <f>SUM(C48:C51)</f>
        <v>1513500</v>
      </c>
      <c r="D47" s="16">
        <f>SUM(D48:D51)</f>
        <v>1520700</v>
      </c>
      <c r="E47" s="16">
        <f>SUM(E48:E51)</f>
        <v>1642000</v>
      </c>
      <c r="F47" s="16">
        <f>SUM(F48:F51)</f>
        <v>1642000</v>
      </c>
      <c r="G47" s="16">
        <f>SUM(G48:G51)</f>
        <v>1640000</v>
      </c>
      <c r="H47" s="17"/>
    </row>
    <row r="48" spans="1:8" ht="30" customHeight="1" x14ac:dyDescent="0.25">
      <c r="A48" s="18" t="s">
        <v>88</v>
      </c>
      <c r="B48" s="19" t="s">
        <v>89</v>
      </c>
      <c r="C48" s="20">
        <v>1136000</v>
      </c>
      <c r="D48" s="21">
        <v>1142600</v>
      </c>
      <c r="E48" s="21">
        <f>'[1]2024_cdc'!E48</f>
        <v>1250000</v>
      </c>
      <c r="F48" s="21">
        <f>'[1]2025_cdc'!C48</f>
        <v>1250000</v>
      </c>
      <c r="G48" s="21">
        <f>'[1]2026_cdc'!C48</f>
        <v>1250000</v>
      </c>
      <c r="H48" s="22"/>
    </row>
    <row r="49" spans="1:8" ht="30" customHeight="1" x14ac:dyDescent="0.25">
      <c r="A49" s="18" t="s">
        <v>90</v>
      </c>
      <c r="B49" s="19" t="s">
        <v>91</v>
      </c>
      <c r="C49" s="20">
        <v>340000</v>
      </c>
      <c r="D49" s="21">
        <v>340000</v>
      </c>
      <c r="E49" s="21">
        <f>'[1]2024_cdc'!E49</f>
        <v>360000</v>
      </c>
      <c r="F49" s="21">
        <f>'[1]2025_cdc'!C49</f>
        <v>360000</v>
      </c>
      <c r="G49" s="21">
        <f>'[1]2026_cdc'!C49</f>
        <v>360000</v>
      </c>
      <c r="H49" s="22"/>
    </row>
    <row r="50" spans="1:8" ht="30" customHeight="1" x14ac:dyDescent="0.25">
      <c r="A50" s="18" t="s">
        <v>92</v>
      </c>
      <c r="B50" s="19" t="s">
        <v>93</v>
      </c>
      <c r="C50" s="20">
        <v>9000</v>
      </c>
      <c r="D50" s="21">
        <v>2300</v>
      </c>
      <c r="E50" s="21">
        <f>'[1]2024_cdc'!E50</f>
        <v>0</v>
      </c>
      <c r="F50" s="21">
        <f>'[1]2025_cdc'!C50</f>
        <v>0</v>
      </c>
      <c r="G50" s="21">
        <f>'[1]2026_cdc'!C50</f>
        <v>0</v>
      </c>
      <c r="H50" s="22"/>
    </row>
    <row r="51" spans="1:8" ht="30" customHeight="1" x14ac:dyDescent="0.25">
      <c r="A51" s="18" t="s">
        <v>94</v>
      </c>
      <c r="B51" s="19" t="s">
        <v>95</v>
      </c>
      <c r="C51" s="20">
        <v>28500</v>
      </c>
      <c r="D51" s="21">
        <v>35800</v>
      </c>
      <c r="E51" s="21">
        <f>'[1]2024_cdc'!E51</f>
        <v>32000</v>
      </c>
      <c r="F51" s="21">
        <f>'[1]2025_cdc'!C51</f>
        <v>32000</v>
      </c>
      <c r="G51" s="21">
        <f>'[1]2026_cdc'!C51</f>
        <v>30000</v>
      </c>
      <c r="H51" s="22"/>
    </row>
    <row r="52" spans="1:8" ht="30" customHeight="1" x14ac:dyDescent="0.25">
      <c r="A52" s="13" t="s">
        <v>96</v>
      </c>
      <c r="B52" s="14" t="s">
        <v>97</v>
      </c>
      <c r="C52" s="15">
        <f>SUM(C53:C56)</f>
        <v>258689.9</v>
      </c>
      <c r="D52" s="16">
        <f>SUM(D53:D56)</f>
        <v>313540</v>
      </c>
      <c r="E52" s="16">
        <f>SUM(E53:E56)</f>
        <v>480140</v>
      </c>
      <c r="F52" s="16">
        <f>SUM(F53:F56)</f>
        <v>480140</v>
      </c>
      <c r="G52" s="16">
        <f>SUM(G53:G56)</f>
        <v>480140</v>
      </c>
      <c r="H52" s="17"/>
    </row>
    <row r="53" spans="1:8" ht="30" customHeight="1" x14ac:dyDescent="0.25">
      <c r="A53" s="18" t="s">
        <v>98</v>
      </c>
      <c r="B53" s="19" t="s">
        <v>99</v>
      </c>
      <c r="C53" s="20">
        <v>178479</v>
      </c>
      <c r="D53" s="21">
        <v>189900</v>
      </c>
      <c r="E53" s="21">
        <f>'[1]2024_cdc'!E53</f>
        <v>398100</v>
      </c>
      <c r="F53" s="21">
        <f>'[1]2025_cdc'!C53</f>
        <v>398100</v>
      </c>
      <c r="G53" s="21">
        <f>'[1]2026_cdc'!C53</f>
        <v>398100</v>
      </c>
      <c r="H53" s="22"/>
    </row>
    <row r="54" spans="1:8" ht="30" customHeight="1" x14ac:dyDescent="0.25">
      <c r="A54" s="18" t="s">
        <v>100</v>
      </c>
      <c r="B54" s="19" t="s">
        <v>101</v>
      </c>
      <c r="C54" s="20">
        <v>64500</v>
      </c>
      <c r="D54" s="21">
        <v>70500</v>
      </c>
      <c r="E54" s="21">
        <f>'[1]2024_cdc'!E54</f>
        <v>62500</v>
      </c>
      <c r="F54" s="21">
        <f>'[1]2025_cdc'!C54</f>
        <v>62500</v>
      </c>
      <c r="G54" s="21">
        <f>'[1]2026_cdc'!C54</f>
        <v>62500</v>
      </c>
      <c r="H54" s="22"/>
    </row>
    <row r="55" spans="1:8" ht="30" customHeight="1" x14ac:dyDescent="0.25">
      <c r="A55" s="18" t="s">
        <v>102</v>
      </c>
      <c r="B55" s="19" t="s">
        <v>103</v>
      </c>
      <c r="C55" s="20">
        <v>14200</v>
      </c>
      <c r="D55" s="21">
        <v>14000</v>
      </c>
      <c r="E55" s="21">
        <f>'[1]2024_cdc'!E55</f>
        <v>18000</v>
      </c>
      <c r="F55" s="21">
        <f>'[1]2025_cdc'!C55</f>
        <v>18000</v>
      </c>
      <c r="G55" s="21">
        <f>'[1]2026_cdc'!C55</f>
        <v>18000</v>
      </c>
      <c r="H55" s="22"/>
    </row>
    <row r="56" spans="1:8" ht="30" customHeight="1" x14ac:dyDescent="0.25">
      <c r="A56" s="18" t="s">
        <v>104</v>
      </c>
      <c r="B56" s="19" t="s">
        <v>105</v>
      </c>
      <c r="C56" s="20">
        <v>1510.9</v>
      </c>
      <c r="D56" s="21">
        <v>39140</v>
      </c>
      <c r="E56" s="21">
        <f>'[1]2024_cdc'!E56</f>
        <v>1540</v>
      </c>
      <c r="F56" s="21">
        <f>'[1]2025_cdc'!C56</f>
        <v>1540</v>
      </c>
      <c r="G56" s="21">
        <f>'[1]2026_cdc'!C56</f>
        <v>1540</v>
      </c>
      <c r="H56" s="22"/>
    </row>
    <row r="57" spans="1:8" ht="30" customHeight="1" x14ac:dyDescent="0.25">
      <c r="A57" s="13" t="s">
        <v>106</v>
      </c>
      <c r="B57" s="14" t="s">
        <v>107</v>
      </c>
      <c r="C57" s="15">
        <f>SUM(C58:C59)</f>
        <v>3050000</v>
      </c>
      <c r="D57" s="16" t="e">
        <f>SUM(D58:D59)</f>
        <v>#REF!</v>
      </c>
      <c r="E57" s="16">
        <f>SUM(E58:E59)</f>
        <v>2900000</v>
      </c>
      <c r="F57" s="16">
        <f>SUM(F58:F59)</f>
        <v>2900000</v>
      </c>
      <c r="G57" s="16">
        <f>SUM(G58:G59)</f>
        <v>2900000</v>
      </c>
      <c r="H57" s="17"/>
    </row>
    <row r="58" spans="1:8" ht="30" customHeight="1" x14ac:dyDescent="0.25">
      <c r="A58" s="18" t="s">
        <v>108</v>
      </c>
      <c r="B58" s="19" t="s">
        <v>109</v>
      </c>
      <c r="C58" s="20">
        <v>2930000</v>
      </c>
      <c r="D58" s="21" t="e">
        <f>#REF!</f>
        <v>#REF!</v>
      </c>
      <c r="E58" s="21">
        <f>'[1]2024_cdc'!E58</f>
        <v>2862000</v>
      </c>
      <c r="F58" s="21">
        <f>'[1]2025_cdc'!C58</f>
        <v>2862000</v>
      </c>
      <c r="G58" s="21">
        <f>'[1]2026_cdc'!C58</f>
        <v>2862000</v>
      </c>
      <c r="H58" s="22"/>
    </row>
    <row r="59" spans="1:8" ht="30" customHeight="1" x14ac:dyDescent="0.25">
      <c r="A59" s="18" t="s">
        <v>110</v>
      </c>
      <c r="B59" s="19" t="s">
        <v>111</v>
      </c>
      <c r="C59" s="20">
        <v>120000</v>
      </c>
      <c r="D59" s="21" t="e">
        <f>#REF!</f>
        <v>#REF!</v>
      </c>
      <c r="E59" s="21">
        <f>'[1]2024_cdc'!E59</f>
        <v>38000</v>
      </c>
      <c r="F59" s="21">
        <f>'[1]2025_cdc'!C59</f>
        <v>38000</v>
      </c>
      <c r="G59" s="21">
        <f>'[1]2026_cdc'!C59</f>
        <v>38000</v>
      </c>
      <c r="H59" s="22"/>
    </row>
    <row r="60" spans="1:8" ht="30" customHeight="1" x14ac:dyDescent="0.25">
      <c r="A60" s="13" t="s">
        <v>112</v>
      </c>
      <c r="B60" s="14" t="s">
        <v>113</v>
      </c>
      <c r="C60" s="15">
        <f>SUM(C61:C64)</f>
        <v>16439154.02</v>
      </c>
      <c r="D60" s="16" t="e">
        <f>SUM(D61:D64)</f>
        <v>#REF!</v>
      </c>
      <c r="E60" s="16">
        <f>SUM(E61:E64)</f>
        <v>8174903.3399999999</v>
      </c>
      <c r="F60" s="16">
        <f>SUM(F61:F64)</f>
        <v>8005067.3399999999</v>
      </c>
      <c r="G60" s="16">
        <f>SUM(G61:G64)</f>
        <v>7095787.3399999999</v>
      </c>
      <c r="H60" s="17"/>
    </row>
    <row r="61" spans="1:8" ht="30" customHeight="1" x14ac:dyDescent="0.25">
      <c r="A61" s="18" t="s">
        <v>114</v>
      </c>
      <c r="B61" s="19" t="s">
        <v>115</v>
      </c>
      <c r="C61" s="20">
        <v>50000</v>
      </c>
      <c r="D61" s="21" t="e">
        <f>#REF!</f>
        <v>#REF!</v>
      </c>
      <c r="E61" s="21">
        <f>'[1]2024_cdc'!E61</f>
        <v>50000</v>
      </c>
      <c r="F61" s="21">
        <f>'[1]2025_cdc'!C61</f>
        <v>50000</v>
      </c>
      <c r="G61" s="21">
        <f>'[1]2026_cdc'!C61</f>
        <v>50000</v>
      </c>
      <c r="H61" s="22"/>
    </row>
    <row r="62" spans="1:8" ht="30" customHeight="1" x14ac:dyDescent="0.25">
      <c r="A62" s="18" t="s">
        <v>116</v>
      </c>
      <c r="B62" s="19" t="s">
        <v>117</v>
      </c>
      <c r="C62" s="20">
        <v>15047346.02</v>
      </c>
      <c r="D62" s="21">
        <v>15576601.42</v>
      </c>
      <c r="E62" s="21">
        <f>'[1]2024_cdc'!E62</f>
        <v>7561022.3399999999</v>
      </c>
      <c r="F62" s="21">
        <f>'[1]2025_cdc'!F62</f>
        <v>7925067.3399999999</v>
      </c>
      <c r="G62" s="21">
        <f>'[1]2026_cdc'!C62</f>
        <v>7015787.3399999999</v>
      </c>
      <c r="H62" s="22"/>
    </row>
    <row r="63" spans="1:8" ht="40.5" customHeight="1" x14ac:dyDescent="0.25">
      <c r="A63" s="18" t="s">
        <v>118</v>
      </c>
      <c r="B63" s="19" t="s">
        <v>119</v>
      </c>
      <c r="C63" s="20">
        <v>60000</v>
      </c>
      <c r="D63" s="21">
        <v>80000</v>
      </c>
      <c r="E63" s="21">
        <f>'[1]2024_cdc'!E63</f>
        <v>60000</v>
      </c>
      <c r="F63" s="21">
        <f>'[1]2025_cdc'!C63</f>
        <v>30000</v>
      </c>
      <c r="G63" s="21">
        <f>'[1]2026_cdc'!C63</f>
        <v>30000</v>
      </c>
      <c r="H63" s="22"/>
    </row>
    <row r="64" spans="1:8" ht="33" customHeight="1" x14ac:dyDescent="0.25">
      <c r="A64" s="18" t="s">
        <v>120</v>
      </c>
      <c r="B64" s="35" t="s">
        <v>121</v>
      </c>
      <c r="C64" s="20">
        <v>1281808</v>
      </c>
      <c r="D64" s="21">
        <v>1383363</v>
      </c>
      <c r="E64" s="21">
        <f>'[1]2024_cdc'!E64</f>
        <v>503881</v>
      </c>
      <c r="F64" s="21">
        <f>'[1]2025_cdc'!C64</f>
        <v>0</v>
      </c>
      <c r="G64" s="21">
        <f>'[1]2026_cdc'!C64</f>
        <v>0</v>
      </c>
      <c r="H64" s="22"/>
    </row>
    <row r="65" spans="1:8" ht="30" customHeight="1" x14ac:dyDescent="0.25">
      <c r="A65" s="13" t="s">
        <v>122</v>
      </c>
      <c r="B65" s="14" t="s">
        <v>123</v>
      </c>
      <c r="C65" s="15">
        <f>SUM(C66:C68)</f>
        <v>180000</v>
      </c>
      <c r="D65" s="16" t="e">
        <f>SUM(D66:D68)</f>
        <v>#REF!</v>
      </c>
      <c r="E65" s="16">
        <f>SUM(E66:E68)</f>
        <v>127000</v>
      </c>
      <c r="F65" s="16">
        <f>SUM(F66:F68)</f>
        <v>127000</v>
      </c>
      <c r="G65" s="16">
        <f>SUM(G66:G68)</f>
        <v>127000</v>
      </c>
      <c r="H65" s="17"/>
    </row>
    <row r="66" spans="1:8" ht="30" customHeight="1" x14ac:dyDescent="0.25">
      <c r="A66" s="18" t="s">
        <v>124</v>
      </c>
      <c r="B66" s="19" t="s">
        <v>125</v>
      </c>
      <c r="C66" s="20">
        <v>100000</v>
      </c>
      <c r="D66" s="21" t="e">
        <f>#REF!</f>
        <v>#REF!</v>
      </c>
      <c r="E66" s="21">
        <f>'[1]2024_cdc'!E66</f>
        <v>35000</v>
      </c>
      <c r="F66" s="21">
        <f>'[1]2025_cdc'!C66</f>
        <v>35000</v>
      </c>
      <c r="G66" s="21">
        <f>'[1]2026_cdc'!C66</f>
        <v>35000</v>
      </c>
      <c r="H66" s="22"/>
    </row>
    <row r="67" spans="1:8" ht="30" customHeight="1" x14ac:dyDescent="0.25">
      <c r="A67" s="18" t="s">
        <v>126</v>
      </c>
      <c r="B67" s="19" t="s">
        <v>127</v>
      </c>
      <c r="C67" s="20">
        <v>0</v>
      </c>
      <c r="D67" s="21" t="e">
        <f>#REF!</f>
        <v>#REF!</v>
      </c>
      <c r="E67" s="21">
        <f>'[1]2024_cdc'!E67</f>
        <v>0</v>
      </c>
      <c r="F67" s="21">
        <f>'[1]2025_cdc'!C67</f>
        <v>0</v>
      </c>
      <c r="G67" s="21">
        <f>'[1]2026_cdc'!C67</f>
        <v>0</v>
      </c>
      <c r="H67" s="22"/>
    </row>
    <row r="68" spans="1:8" ht="30" customHeight="1" x14ac:dyDescent="0.25">
      <c r="A68" s="18" t="s">
        <v>128</v>
      </c>
      <c r="B68" s="19" t="s">
        <v>129</v>
      </c>
      <c r="C68" s="20">
        <v>80000</v>
      </c>
      <c r="D68" s="21">
        <v>138780</v>
      </c>
      <c r="E68" s="21">
        <f>'[1]2024_cdc'!E68</f>
        <v>92000</v>
      </c>
      <c r="F68" s="21">
        <f>'[1]2025_cdc'!C68</f>
        <v>92000</v>
      </c>
      <c r="G68" s="21">
        <f>'[1]2026_cdc'!C68</f>
        <v>92000</v>
      </c>
      <c r="H68" s="22"/>
    </row>
    <row r="69" spans="1:8" ht="25.5" customHeight="1" x14ac:dyDescent="0.25">
      <c r="A69" s="36"/>
      <c r="B69" s="26" t="s">
        <v>130</v>
      </c>
      <c r="C69" s="27">
        <f>C23+C26+C43+C47+C52+C57+C60+C65</f>
        <v>27128857.98</v>
      </c>
      <c r="D69" s="28" t="e">
        <f>D23+D26+D43+D47+D52+D57+D60+D65</f>
        <v>#REF!</v>
      </c>
      <c r="E69" s="28">
        <f t="shared" ref="E69:G69" si="0">E23+E26+E43+E47+E52+E57+E60+E65</f>
        <v>19736567</v>
      </c>
      <c r="F69" s="28">
        <f t="shared" si="0"/>
        <v>19176686</v>
      </c>
      <c r="G69" s="28">
        <f t="shared" si="0"/>
        <v>17476686</v>
      </c>
      <c r="H69" s="29"/>
    </row>
    <row r="70" spans="1:8" ht="9.9499999999999993" customHeight="1" x14ac:dyDescent="0.25">
      <c r="D70" s="38"/>
      <c r="E70" s="38"/>
      <c r="F70" s="38"/>
      <c r="G70" s="38"/>
      <c r="H70" s="39"/>
    </row>
    <row r="71" spans="1:8" ht="40.5" customHeight="1" x14ac:dyDescent="0.25">
      <c r="A71" s="36"/>
      <c r="B71" s="40" t="s">
        <v>131</v>
      </c>
      <c r="C71" s="27">
        <f>C20-C69</f>
        <v>-9206171.9800000004</v>
      </c>
      <c r="D71" s="28" t="e">
        <f>D20-D69</f>
        <v>#REF!</v>
      </c>
      <c r="E71" s="28">
        <f>E20-E69</f>
        <v>440000</v>
      </c>
      <c r="F71" s="28">
        <f>F20-F69</f>
        <v>440000</v>
      </c>
      <c r="G71" s="28">
        <f>G20-G69</f>
        <v>440000</v>
      </c>
      <c r="H71" s="29"/>
    </row>
    <row r="72" spans="1:8" ht="9.9499999999999993" customHeight="1" x14ac:dyDescent="0.25">
      <c r="D72" s="38"/>
      <c r="E72" s="38"/>
      <c r="F72" s="38"/>
      <c r="G72" s="38"/>
      <c r="H72" s="39"/>
    </row>
    <row r="73" spans="1:8" ht="25.5" customHeight="1" x14ac:dyDescent="0.25">
      <c r="A73" s="8" t="s">
        <v>132</v>
      </c>
      <c r="B73" s="26" t="s">
        <v>133</v>
      </c>
      <c r="C73" s="27">
        <f>C74-C76</f>
        <v>-13500</v>
      </c>
      <c r="D73" s="28" t="e">
        <f>D74-D76</f>
        <v>#REF!</v>
      </c>
      <c r="E73" s="28">
        <f>E74-E76</f>
        <v>-15000</v>
      </c>
      <c r="F73" s="28">
        <f>F74-F76</f>
        <v>-15000</v>
      </c>
      <c r="G73" s="28">
        <f>G74-G76</f>
        <v>-15000</v>
      </c>
      <c r="H73" s="29"/>
    </row>
    <row r="74" spans="1:8" ht="30" customHeight="1" x14ac:dyDescent="0.25">
      <c r="A74" s="13" t="s">
        <v>134</v>
      </c>
      <c r="B74" s="14" t="s">
        <v>135</v>
      </c>
      <c r="C74" s="15">
        <f>C75</f>
        <v>6500</v>
      </c>
      <c r="D74" s="16" t="e">
        <f>D75</f>
        <v>#REF!</v>
      </c>
      <c r="E74" s="16">
        <f>E75</f>
        <v>5000</v>
      </c>
      <c r="F74" s="16">
        <f>F75</f>
        <v>5000</v>
      </c>
      <c r="G74" s="16">
        <f>G75</f>
        <v>5000</v>
      </c>
      <c r="H74" s="17"/>
    </row>
    <row r="75" spans="1:8" ht="30" customHeight="1" x14ac:dyDescent="0.25">
      <c r="A75" s="18" t="s">
        <v>136</v>
      </c>
      <c r="B75" s="19" t="s">
        <v>137</v>
      </c>
      <c r="C75" s="20">
        <v>6500</v>
      </c>
      <c r="D75" s="21" t="e">
        <f>#REF!</f>
        <v>#REF!</v>
      </c>
      <c r="E75" s="21">
        <f>'[1]2025_cdc'!C75</f>
        <v>5000</v>
      </c>
      <c r="F75" s="21">
        <f>'[1]2025_cdc'!C75</f>
        <v>5000</v>
      </c>
      <c r="G75" s="21">
        <f>'[1]2026_cdc'!C75</f>
        <v>5000</v>
      </c>
      <c r="H75" s="22"/>
    </row>
    <row r="76" spans="1:8" ht="30" customHeight="1" x14ac:dyDescent="0.25">
      <c r="A76" s="13" t="s">
        <v>138</v>
      </c>
      <c r="B76" s="14" t="s">
        <v>139</v>
      </c>
      <c r="C76" s="15">
        <f>SUM(C77:C79)</f>
        <v>20000</v>
      </c>
      <c r="D76" s="16" t="e">
        <f>SUM(D77:D79)</f>
        <v>#REF!</v>
      </c>
      <c r="E76" s="16">
        <f>SUM(E77:E79)</f>
        <v>20000</v>
      </c>
      <c r="F76" s="16">
        <f>SUM(F77:F79)</f>
        <v>20000</v>
      </c>
      <c r="G76" s="16">
        <f>SUM(G77:G79)</f>
        <v>20000</v>
      </c>
      <c r="H76" s="17"/>
    </row>
    <row r="77" spans="1:8" ht="30" customHeight="1" x14ac:dyDescent="0.25">
      <c r="A77" s="18" t="s">
        <v>140</v>
      </c>
      <c r="B77" s="19" t="s">
        <v>141</v>
      </c>
      <c r="C77" s="20">
        <v>0</v>
      </c>
      <c r="D77" s="21">
        <v>0</v>
      </c>
      <c r="E77" s="21">
        <v>0</v>
      </c>
      <c r="F77" s="21">
        <v>0</v>
      </c>
      <c r="G77" s="21">
        <f>'[1]2026_cdc'!C77</f>
        <v>0</v>
      </c>
      <c r="H77" s="22"/>
    </row>
    <row r="78" spans="1:8" ht="30" customHeight="1" x14ac:dyDescent="0.25">
      <c r="A78" s="18" t="s">
        <v>142</v>
      </c>
      <c r="B78" s="19" t="s">
        <v>143</v>
      </c>
      <c r="C78" s="20">
        <v>0</v>
      </c>
      <c r="D78" s="21">
        <v>0</v>
      </c>
      <c r="E78" s="21">
        <v>0</v>
      </c>
      <c r="F78" s="21">
        <v>0</v>
      </c>
      <c r="G78" s="21">
        <f>'[1]2026_cdc'!C78</f>
        <v>0</v>
      </c>
      <c r="H78" s="22"/>
    </row>
    <row r="79" spans="1:8" ht="30" customHeight="1" x14ac:dyDescent="0.25">
      <c r="A79" s="18" t="s">
        <v>144</v>
      </c>
      <c r="B79" s="19" t="s">
        <v>145</v>
      </c>
      <c r="C79" s="20">
        <v>20000</v>
      </c>
      <c r="D79" s="21" t="e">
        <f>#REF!</f>
        <v>#REF!</v>
      </c>
      <c r="E79" s="21">
        <f>'[1]2024_cdc'!E79</f>
        <v>20000</v>
      </c>
      <c r="F79" s="21">
        <f>'[1]2025_cdc'!C79</f>
        <v>20000</v>
      </c>
      <c r="G79" s="21">
        <f>'[1]2026_cdc'!C79</f>
        <v>20000</v>
      </c>
      <c r="H79" s="22"/>
    </row>
    <row r="80" spans="1:8" ht="25.5" customHeight="1" x14ac:dyDescent="0.25">
      <c r="A80" s="41" t="s">
        <v>146</v>
      </c>
      <c r="B80" s="9" t="s">
        <v>147</v>
      </c>
      <c r="C80" s="10">
        <v>0</v>
      </c>
      <c r="D80" s="42">
        <v>0</v>
      </c>
      <c r="E80" s="42">
        <v>0</v>
      </c>
      <c r="F80" s="42">
        <v>0</v>
      </c>
      <c r="G80" s="42">
        <v>0</v>
      </c>
      <c r="H80" s="43"/>
    </row>
    <row r="81" spans="1:8" ht="30" customHeight="1" x14ac:dyDescent="0.25">
      <c r="A81" s="13" t="s">
        <v>148</v>
      </c>
      <c r="B81" s="14" t="s">
        <v>149</v>
      </c>
      <c r="C81" s="15">
        <v>0</v>
      </c>
      <c r="D81" s="16">
        <v>0</v>
      </c>
      <c r="E81" s="16">
        <v>0</v>
      </c>
      <c r="F81" s="16">
        <v>0</v>
      </c>
      <c r="G81" s="16">
        <v>0</v>
      </c>
      <c r="H81" s="17"/>
    </row>
    <row r="82" spans="1:8" ht="30" customHeight="1" x14ac:dyDescent="0.25">
      <c r="A82" s="18" t="s">
        <v>150</v>
      </c>
      <c r="B82" s="19" t="s">
        <v>151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/>
    </row>
    <row r="83" spans="1:8" ht="30" customHeight="1" x14ac:dyDescent="0.25">
      <c r="A83" s="18" t="s">
        <v>152</v>
      </c>
      <c r="B83" s="19" t="s">
        <v>153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/>
    </row>
    <row r="84" spans="1:8" ht="25.5" customHeight="1" x14ac:dyDescent="0.25">
      <c r="A84" s="36"/>
      <c r="B84" s="26" t="s">
        <v>154</v>
      </c>
      <c r="C84" s="28">
        <f>C71+C73+C80</f>
        <v>-9219671.9800000004</v>
      </c>
      <c r="D84" s="28" t="e">
        <f>D71+D73+D80</f>
        <v>#REF!</v>
      </c>
      <c r="E84" s="28">
        <f>E71+E73+E80</f>
        <v>425000</v>
      </c>
      <c r="F84" s="28">
        <f>F71+F73+F80</f>
        <v>425000</v>
      </c>
      <c r="G84" s="28">
        <f>G71+G73+G80</f>
        <v>425000</v>
      </c>
      <c r="H84" s="29"/>
    </row>
    <row r="85" spans="1:8" ht="9.9499999999999993" customHeight="1" x14ac:dyDescent="0.25">
      <c r="A85" s="18"/>
      <c r="B85" s="19"/>
      <c r="C85" s="20"/>
      <c r="D85" s="21"/>
      <c r="E85" s="21"/>
      <c r="F85" s="21"/>
      <c r="G85" s="21"/>
      <c r="H85" s="22"/>
    </row>
    <row r="86" spans="1:8" ht="25.5" customHeight="1" x14ac:dyDescent="0.25">
      <c r="A86" s="8" t="s">
        <v>155</v>
      </c>
      <c r="B86" s="26" t="s">
        <v>156</v>
      </c>
      <c r="C86" s="27">
        <v>560000</v>
      </c>
      <c r="D86" s="28">
        <v>560000</v>
      </c>
      <c r="E86" s="28">
        <f>'[1]2024_cdc'!E86</f>
        <v>425000</v>
      </c>
      <c r="F86" s="28">
        <f>'[1]2025_cdc'!C86</f>
        <v>425000</v>
      </c>
      <c r="G86" s="28">
        <f>'[1]2026_cdc'!C86</f>
        <v>425000</v>
      </c>
      <c r="H86" s="29"/>
    </row>
    <row r="87" spans="1:8" ht="9.9499999999999993" customHeight="1" x14ac:dyDescent="0.25">
      <c r="D87" s="38"/>
      <c r="E87" s="38"/>
      <c r="F87" s="38"/>
      <c r="G87" s="38"/>
      <c r="H87" s="39"/>
    </row>
    <row r="88" spans="1:8" ht="25.5" customHeight="1" x14ac:dyDescent="0.25">
      <c r="A88" s="44"/>
      <c r="B88" s="45" t="s">
        <v>157</v>
      </c>
      <c r="C88" s="46">
        <f>C84-C86</f>
        <v>-9779671.9800000004</v>
      </c>
      <c r="D88" s="47" t="e">
        <f>D84-D86</f>
        <v>#REF!</v>
      </c>
      <c r="E88" s="47">
        <f>E84-E86</f>
        <v>0</v>
      </c>
      <c r="F88" s="47">
        <f>F84-F86</f>
        <v>0</v>
      </c>
      <c r="G88" s="47">
        <f>G84-G86</f>
        <v>0</v>
      </c>
      <c r="H88" s="48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2023-11-28T08:36:24Z</dcterms:created>
  <dcterms:modified xsi:type="dcterms:W3CDTF">2023-12-04T09:39:50Z</dcterms:modified>
</cp:coreProperties>
</file>