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2\AmmTrasparente\pubblicazione dati\finanziaria\"/>
    </mc:Choice>
  </mc:AlternateContent>
  <bookViews>
    <workbookView xWindow="0" yWindow="0" windowWidth="25200" windowHeight="1116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C71" i="1"/>
  <c r="C84" i="1"/>
  <c r="C88" i="1"/>
  <c r="E69" i="1"/>
  <c r="D69" i="1"/>
  <c r="C69" i="1"/>
  <c r="D65" i="1"/>
  <c r="E65" i="1"/>
  <c r="C65" i="1"/>
  <c r="D60" i="1"/>
  <c r="E60" i="1"/>
  <c r="C60" i="1"/>
  <c r="D52" i="1"/>
  <c r="E52" i="1"/>
  <c r="C52" i="1"/>
  <c r="D47" i="1"/>
  <c r="E47" i="1"/>
  <c r="C47" i="1"/>
  <c r="D43" i="1"/>
  <c r="E43" i="1"/>
  <c r="C43" i="1"/>
  <c r="D26" i="1"/>
  <c r="E26" i="1"/>
  <c r="C26" i="1"/>
  <c r="D23" i="1"/>
  <c r="E23" i="1"/>
  <c r="C23" i="1"/>
  <c r="D20" i="1"/>
  <c r="E20" i="1"/>
  <c r="C20" i="1"/>
  <c r="D15" i="1"/>
  <c r="E15" i="1"/>
  <c r="C15" i="1"/>
  <c r="D11" i="1"/>
  <c r="E11" i="1"/>
  <c r="C11" i="1"/>
  <c r="D6" i="1"/>
  <c r="E6" i="1"/>
  <c r="C6" i="1"/>
  <c r="D4" i="1"/>
  <c r="E4" i="1"/>
  <c r="C4" i="1"/>
  <c r="E71" i="1" l="1"/>
  <c r="C74" i="1"/>
  <c r="C73" i="1" s="1"/>
  <c r="D74" i="1"/>
  <c r="D73" i="1" s="1"/>
  <c r="E74" i="1"/>
  <c r="E73" i="1" s="1"/>
  <c r="C76" i="1"/>
  <c r="D76" i="1"/>
  <c r="E76" i="1"/>
  <c r="D84" i="1" l="1"/>
  <c r="D88" i="1" s="1"/>
  <c r="E84" i="1"/>
  <c r="E88" i="1" s="1"/>
</calcChain>
</file>

<file path=xl/sharedStrings.xml><?xml version="1.0" encoding="utf-8"?>
<sst xmlns="http://schemas.openxmlformats.org/spreadsheetml/2006/main" count="158" uniqueCount="158">
  <si>
    <t>A</t>
  </si>
  <si>
    <t>COMPONENTI POSITIVI DELLA GESTIONE</t>
  </si>
  <si>
    <t>030</t>
  </si>
  <si>
    <t>PROVENTI DI NATURA TRIBUTARIA</t>
  </si>
  <si>
    <t>030001</t>
  </si>
  <si>
    <t>TASSA REGIONALE PER IL DIRITTO ALLO STUDIO UNIVERSITARIO</t>
  </si>
  <si>
    <t>031</t>
  </si>
  <si>
    <t>RICAVI DELLE VENDITE E DELLE PRESTAZIONI E PROVENTI DA SERVIZI PUBBLICI</t>
  </si>
  <si>
    <t>031001</t>
  </si>
  <si>
    <t>RICAVI DALLA VENDITA DI BENI</t>
  </si>
  <si>
    <t>031002</t>
  </si>
  <si>
    <t>RICAVI DERIVANTI DALLA GESTIONE DEL SERVIZIO ABITATIVO</t>
  </si>
  <si>
    <t>031003</t>
  </si>
  <si>
    <t>RICAVI DERIVANTI DALLA GESTIONE DEGLI ALTRI BENI IMMOBILI</t>
  </si>
  <si>
    <t>031004</t>
  </si>
  <si>
    <t>RICAVI DALLA VENDITA DI ALTRI SERVIZI</t>
  </si>
  <si>
    <t>032</t>
  </si>
  <si>
    <t>PROVENTI DA TRASFERIMENTI E CONTRIBUTI</t>
  </si>
  <si>
    <t>032001</t>
  </si>
  <si>
    <t>TRASFERIMENTI CORRENTI DA AMMINISTRAZIONI PUBBLICHE</t>
  </si>
  <si>
    <t>032002</t>
  </si>
  <si>
    <t>TRASFERIMENTI CORRENTI DA SOGGETTI PRIVATI</t>
  </si>
  <si>
    <t>032004</t>
  </si>
  <si>
    <t>QUOTA ANNUALE DI CONTRIBUTI AGLI INVESTIMENTI DA AMMINISTRAZIONI PUBBLICHE</t>
  </si>
  <si>
    <t>034</t>
  </si>
  <si>
    <t>ALTRI RICAVI E PROVENTI DIVERSI</t>
  </si>
  <si>
    <t>034001</t>
  </si>
  <si>
    <t>INDENNIZZI DI ASSICURAZIONE</t>
  </si>
  <si>
    <t>034002</t>
  </si>
  <si>
    <t>PROVENTI DERIVANTI DALL'ATTIVITA' DI CONTROLLO E REPRESSIONE DELLE IRREGOLARITA' E DEGLI ILLECITI</t>
  </si>
  <si>
    <t>034003</t>
  </si>
  <si>
    <t>PROVENTI DA RIMBORSI</t>
  </si>
  <si>
    <t>034004</t>
  </si>
  <si>
    <t>ALTRI PROVENTI</t>
  </si>
  <si>
    <t>TOTALE COMPONENTI POSITIVI DELLA GESTIONE (A)</t>
  </si>
  <si>
    <t>B</t>
  </si>
  <si>
    <t>COMPONENTI NEGATIVI DELLA GESTIONE</t>
  </si>
  <si>
    <t>040</t>
  </si>
  <si>
    <t>ACQUISTO DI MATERIE PRIME E/O BENI DI CONSUMO</t>
  </si>
  <si>
    <t>040001</t>
  </si>
  <si>
    <t>GIORNALI, RIVISTE E PUBBLICAZIONI</t>
  </si>
  <si>
    <t>040002</t>
  </si>
  <si>
    <t>ALTRI BENI DI CONSUMO</t>
  </si>
  <si>
    <t>041</t>
  </si>
  <si>
    <t>PRESTAZIONI DI SERVIZI</t>
  </si>
  <si>
    <t>041001</t>
  </si>
  <si>
    <t>ORGANI E INCARICHI ISTITUZIONALI DELL'AMMINISTRAZIONE</t>
  </si>
  <si>
    <t>041002</t>
  </si>
  <si>
    <t>COSTI DI RAPPRESENTANZA, ORGANIZZAZIONE EVENTI, PUBBLICITA' E SERVIZI PER TRASFERTA</t>
  </si>
  <si>
    <t>041003</t>
  </si>
  <si>
    <t>AGGI DI RISCOSSIONE</t>
  </si>
  <si>
    <t>041004</t>
  </si>
  <si>
    <t>FORMAZIONE E ADDESTRAMENTO</t>
  </si>
  <si>
    <t>041005</t>
  </si>
  <si>
    <t>UTENZE E CANONI</t>
  </si>
  <si>
    <t>041006</t>
  </si>
  <si>
    <t>CANONI PER PROGETTI DI PARTENARIATO PUBBLICO PRIVATO</t>
  </si>
  <si>
    <t>041007</t>
  </si>
  <si>
    <t>MANUTENZIONE ORDINARIA E RIPARAZIONI</t>
  </si>
  <si>
    <t>041008</t>
  </si>
  <si>
    <t>CONSULENZE</t>
  </si>
  <si>
    <t>041009</t>
  </si>
  <si>
    <t>PRESTAZIONI PROFESSIONALI E SPECIALISTICHE</t>
  </si>
  <si>
    <t>041010</t>
  </si>
  <si>
    <t>LAVORO FLESSIBILE, QUOTA LSU E ACQUISTO DI SERVIZI DA AGENZIE DI LAVORO INTERINALE</t>
  </si>
  <si>
    <t>041011</t>
  </si>
  <si>
    <t>SERVIZI AUSILIARI</t>
  </si>
  <si>
    <t>041012</t>
  </si>
  <si>
    <t>SERVIZI DI RISTORAZIONE</t>
  </si>
  <si>
    <t>041013</t>
  </si>
  <si>
    <t>SERVIZI AMMINISTRATIVI</t>
  </si>
  <si>
    <t>041014</t>
  </si>
  <si>
    <t>SERVIZI FINANZIARI</t>
  </si>
  <si>
    <t>041015</t>
  </si>
  <si>
    <t>SERVIZI INFORMATICI E DI TELECOMUNICAZIONI</t>
  </si>
  <si>
    <t>041016</t>
  </si>
  <si>
    <t>COSTI PER ALTRI SERVIZI</t>
  </si>
  <si>
    <t>042</t>
  </si>
  <si>
    <t>UTILIZZO DI BENI TERZI</t>
  </si>
  <si>
    <t>042001</t>
  </si>
  <si>
    <t>NOLEGGI E FITTI</t>
  </si>
  <si>
    <t>042002</t>
  </si>
  <si>
    <t>LICENZE</t>
  </si>
  <si>
    <t>042003</t>
  </si>
  <si>
    <t>DIRITTI REALI DI GODIMENTO E SERVITU' ONEROSE</t>
  </si>
  <si>
    <t>043</t>
  </si>
  <si>
    <t>PERSONALE</t>
  </si>
  <si>
    <t>043001</t>
  </si>
  <si>
    <t>RETRIBUZIONI IN DENARO</t>
  </si>
  <si>
    <t>043002</t>
  </si>
  <si>
    <t>CONTRIBUTI EFFETTIVI A CARICO DELL'AMMINISTRAZIONE</t>
  </si>
  <si>
    <t>043003</t>
  </si>
  <si>
    <t>CONTRIBUTI SOCIALI FIGURATIVI</t>
  </si>
  <si>
    <t>043004</t>
  </si>
  <si>
    <t>ALTRI COSTI DEL PERSONALE</t>
  </si>
  <si>
    <t>044</t>
  </si>
  <si>
    <t>ONERI DIVERSI DELLA GESTIONE</t>
  </si>
  <si>
    <t>044001</t>
  </si>
  <si>
    <t>IMPOSTE, TASSE E PROVENTI ASSIMILATI DI NATURA CORRENTE A CARICO DELL'ENTE</t>
  </si>
  <si>
    <t>044002</t>
  </si>
  <si>
    <t>PREMI DI ASSICURAZIONE</t>
  </si>
  <si>
    <t>044003</t>
  </si>
  <si>
    <t>COSTI PER RIMBORSI</t>
  </si>
  <si>
    <t>044004</t>
  </si>
  <si>
    <t>ALTRI COSTI DELLA GESTIONE</t>
  </si>
  <si>
    <t>045</t>
  </si>
  <si>
    <t>AMMORTAMENTI E SVALUTAZIONI</t>
  </si>
  <si>
    <t>045001</t>
  </si>
  <si>
    <t>AMMORTAMENTO DI IMMOBILIZZAZIONI MATERIALI</t>
  </si>
  <si>
    <t>045002</t>
  </si>
  <si>
    <t>AMMORTAMENTO DI IMMOBILIZZAZIONI IMMATERIALI</t>
  </si>
  <si>
    <t>046</t>
  </si>
  <si>
    <t>COSTI PER TRASFERIMENTI E CONTRIBUTI</t>
  </si>
  <si>
    <t>046001</t>
  </si>
  <si>
    <t>TRASFERIMENTI CORRENTI A AMMINISTRAZIONI PUBBLICHE</t>
  </si>
  <si>
    <t>046002</t>
  </si>
  <si>
    <t>TRASFERIMENTI CORRENTI A STUDENTI</t>
  </si>
  <si>
    <t>046003</t>
  </si>
  <si>
    <t>TRASFERIMENTI CORRENTI AD ASSOCIAZIONI STUDENTESCHE</t>
  </si>
  <si>
    <t>046004</t>
  </si>
  <si>
    <t>TRASFERIMENTI CORRENTI A STUDENTI DA ASSEGNAZIONI VINCOLATE  PAT</t>
  </si>
  <si>
    <t>047</t>
  </si>
  <si>
    <t>ACCANTONAMENTI</t>
  </si>
  <si>
    <t>047001</t>
  </si>
  <si>
    <t>ACCANTONAMENTO A FONDO SVALUTAZIONE CREDITI</t>
  </si>
  <si>
    <t>047002</t>
  </si>
  <si>
    <t>ACCANTONAMENTO A FONDO RISCHI</t>
  </si>
  <si>
    <t>047003</t>
  </si>
  <si>
    <t>ALTRI ACCANTONAMENTI</t>
  </si>
  <si>
    <t>TOTALE COMPONENTI NEGATIVI DELLA GESTIONE (B)</t>
  </si>
  <si>
    <t>DIFFERENZA TRA COMPONENTI POSITIVI E NEGATIVI DELLA GESTIONE (A-B)</t>
  </si>
  <si>
    <t>C</t>
  </si>
  <si>
    <t>PROVENTI ED ONERI FINANZIARI</t>
  </si>
  <si>
    <t>036</t>
  </si>
  <si>
    <t>PROVENTI FINANZIARI</t>
  </si>
  <si>
    <t>036001</t>
  </si>
  <si>
    <t>INTERESSI ATTIVI</t>
  </si>
  <si>
    <t>048</t>
  </si>
  <si>
    <t>ONERI FINANZIARI</t>
  </si>
  <si>
    <t>048001</t>
  </si>
  <si>
    <t>ALTRI ONERI PER INTERESSI PAGATI AD AMMINISTRAZIONI PUBBLICHE</t>
  </si>
  <si>
    <t>048002</t>
  </si>
  <si>
    <t>ALTRI ONERI PER INTERESSI PAGATI AD ALTRI SOGGETTI</t>
  </si>
  <si>
    <t>048003</t>
  </si>
  <si>
    <t>ALTRI ONERI PER INTERESSI DIVERSI</t>
  </si>
  <si>
    <t>D</t>
  </si>
  <si>
    <t>RETTIFICHE DI VALORE DI ATTIVITA' FINANZIARIE</t>
  </si>
  <si>
    <t>050</t>
  </si>
  <si>
    <t>RETTIFICHE DI ATTIVITA' FINANZIARIE</t>
  </si>
  <si>
    <t>050001</t>
  </si>
  <si>
    <t>Rivalutazioni</t>
  </si>
  <si>
    <t>050002</t>
  </si>
  <si>
    <t>Svalutazioni</t>
  </si>
  <si>
    <t>RISULTATO PRIMA DELLE IMPOSTE (A-B+/-C+/-D+/-E)</t>
  </si>
  <si>
    <t>F</t>
  </si>
  <si>
    <t>IMPOSTE E TASSE</t>
  </si>
  <si>
    <t>RISULTATO DI ESERCIZIO</t>
  </si>
  <si>
    <t>BUDGET ECONOMICO TRIENNALE 2023 - 2025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</si>
</sst>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6"/>
      <color indexed="10"/>
      <name val="Calibri"/>
      <family val="2"/>
    </font>
    <font>
      <b/>
      <sz val="11"/>
      <color indexed="8"/>
      <name val="Calibri"/>
      <family val="2"/>
    </font>
    <font>
      <b/>
      <sz val="13"/>
      <color indexed="8"/>
      <name val="Calibri"/>
      <family val="2"/>
    </font>
    <font>
      <b/>
      <sz val="14"/>
      <color indexed="9"/>
      <name val="Calibri"/>
      <family val="2"/>
    </font>
    <font>
      <b/>
      <sz val="16"/>
      <color indexed="9"/>
      <name val="Calibri"/>
      <family val="2"/>
    </font>
    <font>
      <b/>
      <sz val="14"/>
      <color indexed="8"/>
      <name val="Calibri"/>
      <family val="2"/>
    </font>
    <font>
      <sz val="14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0"/>
        <bgColor indexed="16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9" fontId="0" fillId="0" borderId="2" xfId="0" applyNumberFormat="1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4" fontId="0" fillId="0" borderId="3" xfId="0" applyNumberFormat="1" applyFont="1" applyBorder="1" applyAlignment="1">
      <alignment vertical="center"/>
    </xf>
    <xf numFmtId="4" fontId="0" fillId="0" borderId="3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4" fontId="4" fillId="3" borderId="3" xfId="0" applyNumberFormat="1" applyFont="1" applyFill="1" applyBorder="1" applyAlignment="1">
      <alignment vertical="center"/>
    </xf>
    <xf numFmtId="49" fontId="0" fillId="0" borderId="2" xfId="0" applyNumberFormat="1" applyBorder="1"/>
    <xf numFmtId="0" fontId="0" fillId="0" borderId="2" xfId="0" applyBorder="1" applyAlignment="1">
      <alignment wrapText="1"/>
    </xf>
    <xf numFmtId="4" fontId="0" fillId="0" borderId="2" xfId="0" applyNumberFormat="1" applyBorder="1"/>
    <xf numFmtId="4" fontId="4" fillId="3" borderId="2" xfId="0" applyNumberFormat="1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5" fillId="3" borderId="2" xfId="0" applyFont="1" applyFill="1" applyBorder="1" applyAlignment="1">
      <alignment vertical="center"/>
    </xf>
    <xf numFmtId="4" fontId="5" fillId="3" borderId="3" xfId="0" applyNumberFormat="1" applyFont="1" applyFill="1" applyBorder="1" applyAlignment="1">
      <alignment vertical="center"/>
    </xf>
    <xf numFmtId="4" fontId="4" fillId="3" borderId="5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abSelected="1" zoomScale="175" zoomScaleNormal="175" workbookViewId="0">
      <selection sqref="A1:E1"/>
    </sheetView>
  </sheetViews>
  <sheetFormatPr defaultRowHeight="15" x14ac:dyDescent="0.25"/>
  <cols>
    <col min="1" max="1" width="7.5703125" customWidth="1"/>
    <col min="2" max="2" width="68" customWidth="1"/>
    <col min="3" max="5" width="18" bestFit="1" customWidth="1"/>
  </cols>
  <sheetData>
    <row r="1" spans="1:5" ht="21" x14ac:dyDescent="0.25">
      <c r="A1" s="29" t="s">
        <v>157</v>
      </c>
      <c r="B1" s="30"/>
      <c r="C1" s="30"/>
      <c r="D1" s="30"/>
      <c r="E1" s="31"/>
    </row>
    <row r="2" spans="1:5" ht="17.25" x14ac:dyDescent="0.25">
      <c r="A2" s="1"/>
      <c r="B2" s="2"/>
      <c r="C2" s="3">
        <v>2023</v>
      </c>
      <c r="D2" s="3">
        <v>2024</v>
      </c>
      <c r="E2" s="3">
        <v>2025</v>
      </c>
    </row>
    <row r="3" spans="1:5" ht="21" x14ac:dyDescent="0.25">
      <c r="A3" s="4" t="s">
        <v>0</v>
      </c>
      <c r="B3" s="5" t="s">
        <v>1</v>
      </c>
      <c r="C3" s="6"/>
      <c r="D3" s="6"/>
      <c r="E3" s="6"/>
    </row>
    <row r="4" spans="1:5" ht="18.75" x14ac:dyDescent="0.25">
      <c r="A4" s="7" t="s">
        <v>2</v>
      </c>
      <c r="B4" s="8" t="s">
        <v>3</v>
      </c>
      <c r="C4" s="9">
        <f>SUM(C5)</f>
        <v>2600000</v>
      </c>
      <c r="D4" s="9">
        <f t="shared" ref="D4:E4" si="0">SUM(D5)</f>
        <v>2600000</v>
      </c>
      <c r="E4" s="9">
        <f t="shared" si="0"/>
        <v>2500000</v>
      </c>
    </row>
    <row r="5" spans="1:5" x14ac:dyDescent="0.25">
      <c r="A5" s="10" t="s">
        <v>4</v>
      </c>
      <c r="B5" s="11" t="s">
        <v>5</v>
      </c>
      <c r="C5" s="12">
        <v>2600000</v>
      </c>
      <c r="D5" s="12">
        <v>2600000</v>
      </c>
      <c r="E5" s="12">
        <v>2500000</v>
      </c>
    </row>
    <row r="6" spans="1:5" ht="37.5" x14ac:dyDescent="0.25">
      <c r="A6" s="7" t="s">
        <v>6</v>
      </c>
      <c r="B6" s="8" t="s">
        <v>7</v>
      </c>
      <c r="C6" s="9">
        <f>SUM(C7:C10)</f>
        <v>3017167</v>
      </c>
      <c r="D6" s="9">
        <f t="shared" ref="D6:E6" si="1">SUM(D7:D10)</f>
        <v>2903000</v>
      </c>
      <c r="E6" s="9">
        <f t="shared" si="1"/>
        <v>2903000</v>
      </c>
    </row>
    <row r="7" spans="1:5" x14ac:dyDescent="0.25">
      <c r="A7" s="10" t="s">
        <v>8</v>
      </c>
      <c r="B7" s="11" t="s">
        <v>9</v>
      </c>
      <c r="C7" s="12">
        <v>3000</v>
      </c>
      <c r="D7" s="12">
        <v>3000</v>
      </c>
      <c r="E7" s="12">
        <v>3000</v>
      </c>
    </row>
    <row r="8" spans="1:5" x14ac:dyDescent="0.25">
      <c r="A8" s="10" t="s">
        <v>10</v>
      </c>
      <c r="B8" s="11" t="s">
        <v>11</v>
      </c>
      <c r="C8" s="13">
        <v>2950000</v>
      </c>
      <c r="D8" s="13">
        <v>2900000</v>
      </c>
      <c r="E8" s="13">
        <v>2900000</v>
      </c>
    </row>
    <row r="9" spans="1:5" x14ac:dyDescent="0.25">
      <c r="A9" s="10" t="s">
        <v>12</v>
      </c>
      <c r="B9" s="11" t="s">
        <v>13</v>
      </c>
      <c r="C9" s="12">
        <v>64167</v>
      </c>
      <c r="D9" s="12">
        <v>0</v>
      </c>
      <c r="E9" s="12">
        <v>0</v>
      </c>
    </row>
    <row r="10" spans="1:5" x14ac:dyDescent="0.25">
      <c r="A10" s="10" t="s">
        <v>14</v>
      </c>
      <c r="B10" s="11" t="s">
        <v>15</v>
      </c>
      <c r="C10" s="12">
        <v>0</v>
      </c>
      <c r="D10" s="12">
        <v>0</v>
      </c>
      <c r="E10" s="12">
        <v>0</v>
      </c>
    </row>
    <row r="11" spans="1:5" ht="18.75" x14ac:dyDescent="0.25">
      <c r="A11" s="7" t="s">
        <v>16</v>
      </c>
      <c r="B11" s="8" t="s">
        <v>17</v>
      </c>
      <c r="C11" s="9">
        <f>SUM(C12:C14)</f>
        <v>14339086</v>
      </c>
      <c r="D11" s="9">
        <f t="shared" ref="D11:E11" si="2">SUM(D12:D14)</f>
        <v>13592686</v>
      </c>
      <c r="E11" s="9">
        <f t="shared" si="2"/>
        <v>13592686</v>
      </c>
    </row>
    <row r="12" spans="1:5" x14ac:dyDescent="0.25">
      <c r="A12" s="14" t="s">
        <v>18</v>
      </c>
      <c r="B12" s="15" t="s">
        <v>19</v>
      </c>
      <c r="C12" s="13">
        <v>11379086</v>
      </c>
      <c r="D12" s="13">
        <v>10632686</v>
      </c>
      <c r="E12" s="13">
        <v>10632686</v>
      </c>
    </row>
    <row r="13" spans="1:5" x14ac:dyDescent="0.25">
      <c r="A13" s="10" t="s">
        <v>20</v>
      </c>
      <c r="B13" s="11" t="s">
        <v>21</v>
      </c>
      <c r="C13" s="12">
        <v>0</v>
      </c>
      <c r="D13" s="12">
        <v>0</v>
      </c>
      <c r="E13" s="12">
        <v>0</v>
      </c>
    </row>
    <row r="14" spans="1:5" x14ac:dyDescent="0.25">
      <c r="A14" s="10" t="s">
        <v>22</v>
      </c>
      <c r="B14" s="11" t="s">
        <v>23</v>
      </c>
      <c r="C14" s="12">
        <v>2960000</v>
      </c>
      <c r="D14" s="12">
        <v>2960000</v>
      </c>
      <c r="E14" s="12">
        <v>2960000</v>
      </c>
    </row>
    <row r="15" spans="1:5" ht="18.75" x14ac:dyDescent="0.25">
      <c r="A15" s="7" t="s">
        <v>24</v>
      </c>
      <c r="B15" s="8" t="s">
        <v>25</v>
      </c>
      <c r="C15" s="9">
        <f>SUM(C16:C19)</f>
        <v>443000</v>
      </c>
      <c r="D15" s="9">
        <f t="shared" ref="D15:E15" si="3">SUM(D16:D19)</f>
        <v>399000</v>
      </c>
      <c r="E15" s="9">
        <f t="shared" si="3"/>
        <v>379000</v>
      </c>
    </row>
    <row r="16" spans="1:5" x14ac:dyDescent="0.25">
      <c r="A16" s="10" t="s">
        <v>26</v>
      </c>
      <c r="B16" s="16" t="s">
        <v>27</v>
      </c>
      <c r="C16" s="12">
        <v>5000</v>
      </c>
      <c r="D16" s="12">
        <v>5000</v>
      </c>
      <c r="E16" s="12">
        <v>5000</v>
      </c>
    </row>
    <row r="17" spans="1:5" ht="30" x14ac:dyDescent="0.25">
      <c r="A17" s="10" t="s">
        <v>28</v>
      </c>
      <c r="B17" s="11" t="s">
        <v>29</v>
      </c>
      <c r="C17" s="12">
        <v>3000</v>
      </c>
      <c r="D17" s="12">
        <v>3000</v>
      </c>
      <c r="E17" s="12">
        <v>3000</v>
      </c>
    </row>
    <row r="18" spans="1:5" x14ac:dyDescent="0.25">
      <c r="A18" s="10" t="s">
        <v>30</v>
      </c>
      <c r="B18" s="11" t="s">
        <v>31</v>
      </c>
      <c r="C18" s="12">
        <v>299000</v>
      </c>
      <c r="D18" s="12">
        <v>264000</v>
      </c>
      <c r="E18" s="12">
        <v>244000</v>
      </c>
    </row>
    <row r="19" spans="1:5" x14ac:dyDescent="0.25">
      <c r="A19" s="10" t="s">
        <v>32</v>
      </c>
      <c r="B19" s="11" t="s">
        <v>33</v>
      </c>
      <c r="C19" s="12">
        <v>136000</v>
      </c>
      <c r="D19" s="12">
        <v>127000</v>
      </c>
      <c r="E19" s="12">
        <v>127000</v>
      </c>
    </row>
    <row r="20" spans="1:5" ht="18.75" x14ac:dyDescent="0.25">
      <c r="A20" s="6"/>
      <c r="B20" s="17" t="s">
        <v>34</v>
      </c>
      <c r="C20" s="18">
        <f>SUM(C4+C6+C11+C15)</f>
        <v>20399253</v>
      </c>
      <c r="D20" s="18">
        <f t="shared" ref="D20:E20" si="4">SUM(D4+D6+D11+D15)</f>
        <v>19494686</v>
      </c>
      <c r="E20" s="18">
        <f t="shared" si="4"/>
        <v>19374686</v>
      </c>
    </row>
    <row r="21" spans="1:5" x14ac:dyDescent="0.25">
      <c r="A21" s="19"/>
      <c r="B21" s="20"/>
      <c r="C21" s="21"/>
      <c r="D21" s="21"/>
      <c r="E21" s="21"/>
    </row>
    <row r="22" spans="1:5" ht="18.75" x14ac:dyDescent="0.25">
      <c r="A22" s="4" t="s">
        <v>35</v>
      </c>
      <c r="B22" s="17" t="s">
        <v>36</v>
      </c>
      <c r="C22" s="22"/>
      <c r="D22" s="6"/>
      <c r="E22" s="22"/>
    </row>
    <row r="23" spans="1:5" ht="18.75" x14ac:dyDescent="0.25">
      <c r="A23" s="7" t="s">
        <v>37</v>
      </c>
      <c r="B23" s="8" t="s">
        <v>38</v>
      </c>
      <c r="C23" s="9">
        <f>SUM(C24:C25)</f>
        <v>74300</v>
      </c>
      <c r="D23" s="9">
        <f t="shared" ref="D23:E23" si="5">SUM(D24:D25)</f>
        <v>74000</v>
      </c>
      <c r="E23" s="9">
        <f t="shared" si="5"/>
        <v>74000</v>
      </c>
    </row>
    <row r="24" spans="1:5" x14ac:dyDescent="0.25">
      <c r="A24" s="10" t="s">
        <v>39</v>
      </c>
      <c r="B24" s="11" t="s">
        <v>40</v>
      </c>
      <c r="C24" s="12">
        <v>4000</v>
      </c>
      <c r="D24" s="12">
        <v>4000</v>
      </c>
      <c r="E24" s="12">
        <v>4000</v>
      </c>
    </row>
    <row r="25" spans="1:5" x14ac:dyDescent="0.25">
      <c r="A25" s="10" t="s">
        <v>41</v>
      </c>
      <c r="B25" s="11" t="s">
        <v>42</v>
      </c>
      <c r="C25" s="12">
        <v>70300</v>
      </c>
      <c r="D25" s="12">
        <v>70000</v>
      </c>
      <c r="E25" s="12">
        <v>70000</v>
      </c>
    </row>
    <row r="26" spans="1:5" ht="18.75" x14ac:dyDescent="0.25">
      <c r="A26" s="7" t="s">
        <v>43</v>
      </c>
      <c r="B26" s="8" t="s">
        <v>44</v>
      </c>
      <c r="C26" s="9">
        <f>SUM(C27:C42)</f>
        <v>6295353.6600000001</v>
      </c>
      <c r="D26" s="9">
        <f t="shared" ref="D26:E26" si="6">SUM(D27:D42)</f>
        <v>5901053.6600000001</v>
      </c>
      <c r="E26" s="9">
        <f t="shared" si="6"/>
        <v>5901053.6600000001</v>
      </c>
    </row>
    <row r="27" spans="1:5" x14ac:dyDescent="0.25">
      <c r="A27" s="10" t="s">
        <v>45</v>
      </c>
      <c r="B27" s="11" t="s">
        <v>46</v>
      </c>
      <c r="C27" s="12">
        <v>62000</v>
      </c>
      <c r="D27" s="12">
        <v>62000</v>
      </c>
      <c r="E27" s="12">
        <v>62000</v>
      </c>
    </row>
    <row r="28" spans="1:5" ht="30" x14ac:dyDescent="0.25">
      <c r="A28" s="10" t="s">
        <v>47</v>
      </c>
      <c r="B28" s="11" t="s">
        <v>48</v>
      </c>
      <c r="C28" s="12">
        <v>8700</v>
      </c>
      <c r="D28" s="12">
        <v>8400</v>
      </c>
      <c r="E28" s="12">
        <v>8400</v>
      </c>
    </row>
    <row r="29" spans="1:5" x14ac:dyDescent="0.25">
      <c r="A29" s="10" t="s">
        <v>49</v>
      </c>
      <c r="B29" s="11" t="s">
        <v>50</v>
      </c>
      <c r="C29" s="12">
        <v>5000</v>
      </c>
      <c r="D29" s="12">
        <v>5000</v>
      </c>
      <c r="E29" s="12">
        <v>5000</v>
      </c>
    </row>
    <row r="30" spans="1:5" x14ac:dyDescent="0.25">
      <c r="A30" s="10" t="s">
        <v>51</v>
      </c>
      <c r="B30" s="11" t="s">
        <v>52</v>
      </c>
      <c r="C30" s="12">
        <v>10000</v>
      </c>
      <c r="D30" s="12">
        <v>10000</v>
      </c>
      <c r="E30" s="12">
        <v>10000</v>
      </c>
    </row>
    <row r="31" spans="1:5" x14ac:dyDescent="0.25">
      <c r="A31" s="10" t="s">
        <v>53</v>
      </c>
      <c r="B31" s="11" t="s">
        <v>54</v>
      </c>
      <c r="C31" s="12">
        <v>1610000</v>
      </c>
      <c r="D31" s="12">
        <v>1460000</v>
      </c>
      <c r="E31" s="12">
        <v>1460000</v>
      </c>
    </row>
    <row r="32" spans="1:5" x14ac:dyDescent="0.25">
      <c r="A32" s="10" t="s">
        <v>55</v>
      </c>
      <c r="B32" s="11" t="s">
        <v>56</v>
      </c>
      <c r="C32" s="12">
        <v>906753.66</v>
      </c>
      <c r="D32" s="12">
        <v>906753.66</v>
      </c>
      <c r="E32" s="12">
        <v>906753.66</v>
      </c>
    </row>
    <row r="33" spans="1:5" x14ac:dyDescent="0.25">
      <c r="A33" s="10" t="s">
        <v>57</v>
      </c>
      <c r="B33" s="11" t="s">
        <v>58</v>
      </c>
      <c r="C33" s="12">
        <v>764000</v>
      </c>
      <c r="D33" s="12">
        <v>665000</v>
      </c>
      <c r="E33" s="12">
        <v>665000</v>
      </c>
    </row>
    <row r="34" spans="1:5" x14ac:dyDescent="0.25">
      <c r="A34" s="10" t="s">
        <v>59</v>
      </c>
      <c r="B34" s="11" t="s">
        <v>60</v>
      </c>
      <c r="C34" s="12">
        <v>50000</v>
      </c>
      <c r="D34" s="12">
        <v>50000</v>
      </c>
      <c r="E34" s="12">
        <v>50000</v>
      </c>
    </row>
    <row r="35" spans="1:5" x14ac:dyDescent="0.25">
      <c r="A35" s="10" t="s">
        <v>61</v>
      </c>
      <c r="B35" s="11" t="s">
        <v>62</v>
      </c>
      <c r="C35" s="12">
        <v>8000</v>
      </c>
      <c r="D35" s="12">
        <v>4000</v>
      </c>
      <c r="E35" s="12">
        <v>4000</v>
      </c>
    </row>
    <row r="36" spans="1:5" ht="30" x14ac:dyDescent="0.25">
      <c r="A36" s="10" t="s">
        <v>63</v>
      </c>
      <c r="B36" s="11" t="s">
        <v>64</v>
      </c>
      <c r="C36" s="12">
        <v>127500</v>
      </c>
      <c r="D36" s="12">
        <v>127500</v>
      </c>
      <c r="E36" s="12">
        <v>127500</v>
      </c>
    </row>
    <row r="37" spans="1:5" x14ac:dyDescent="0.25">
      <c r="A37" s="10" t="s">
        <v>65</v>
      </c>
      <c r="B37" s="11" t="s">
        <v>66</v>
      </c>
      <c r="C37" s="13">
        <v>1120000</v>
      </c>
      <c r="D37" s="13">
        <v>1095000</v>
      </c>
      <c r="E37" s="13">
        <v>1095000</v>
      </c>
    </row>
    <row r="38" spans="1:5" x14ac:dyDescent="0.25">
      <c r="A38" s="10" t="s">
        <v>67</v>
      </c>
      <c r="B38" s="11" t="s">
        <v>68</v>
      </c>
      <c r="C38" s="13">
        <v>950000</v>
      </c>
      <c r="D38" s="13">
        <v>850000</v>
      </c>
      <c r="E38" s="13">
        <v>850000</v>
      </c>
    </row>
    <row r="39" spans="1:5" x14ac:dyDescent="0.25">
      <c r="A39" s="10" t="s">
        <v>69</v>
      </c>
      <c r="B39" s="11" t="s">
        <v>70</v>
      </c>
      <c r="C39" s="12">
        <v>30900</v>
      </c>
      <c r="D39" s="12">
        <v>21900</v>
      </c>
      <c r="E39" s="12">
        <v>21900</v>
      </c>
    </row>
    <row r="40" spans="1:5" x14ac:dyDescent="0.25">
      <c r="A40" s="10" t="s">
        <v>71</v>
      </c>
      <c r="B40" s="11" t="s">
        <v>72</v>
      </c>
      <c r="C40" s="12">
        <v>6000</v>
      </c>
      <c r="D40" s="12">
        <v>6000</v>
      </c>
      <c r="E40" s="12">
        <v>6000</v>
      </c>
    </row>
    <row r="41" spans="1:5" x14ac:dyDescent="0.25">
      <c r="A41" s="10" t="s">
        <v>73</v>
      </c>
      <c r="B41" s="11" t="s">
        <v>74</v>
      </c>
      <c r="C41" s="13">
        <v>213000</v>
      </c>
      <c r="D41" s="13">
        <v>196000</v>
      </c>
      <c r="E41" s="13">
        <v>196000</v>
      </c>
    </row>
    <row r="42" spans="1:5" x14ac:dyDescent="0.25">
      <c r="A42" s="10" t="s">
        <v>75</v>
      </c>
      <c r="B42" s="11" t="s">
        <v>76</v>
      </c>
      <c r="C42" s="13">
        <v>423500</v>
      </c>
      <c r="D42" s="13">
        <v>433500</v>
      </c>
      <c r="E42" s="13">
        <v>433500</v>
      </c>
    </row>
    <row r="43" spans="1:5" ht="18.75" x14ac:dyDescent="0.25">
      <c r="A43" s="7" t="s">
        <v>77</v>
      </c>
      <c r="B43" s="8" t="s">
        <v>78</v>
      </c>
      <c r="C43" s="9">
        <f>SUM(C44:C46)</f>
        <v>92100</v>
      </c>
      <c r="D43" s="9">
        <f t="shared" ref="D43:E43" si="7">SUM(D44:D46)</f>
        <v>57100</v>
      </c>
      <c r="E43" s="9">
        <f t="shared" si="7"/>
        <v>25100</v>
      </c>
    </row>
    <row r="44" spans="1:5" x14ac:dyDescent="0.25">
      <c r="A44" s="10" t="s">
        <v>79</v>
      </c>
      <c r="B44" s="11" t="s">
        <v>80</v>
      </c>
      <c r="C44" s="12">
        <v>91000</v>
      </c>
      <c r="D44" s="12">
        <v>56000</v>
      </c>
      <c r="E44" s="12">
        <v>24000</v>
      </c>
    </row>
    <row r="45" spans="1:5" x14ac:dyDescent="0.25">
      <c r="A45" s="10" t="s">
        <v>81</v>
      </c>
      <c r="B45" s="11" t="s">
        <v>82</v>
      </c>
      <c r="C45" s="12">
        <v>0</v>
      </c>
      <c r="D45" s="12">
        <v>0</v>
      </c>
      <c r="E45" s="12">
        <v>0</v>
      </c>
    </row>
    <row r="46" spans="1:5" x14ac:dyDescent="0.25">
      <c r="A46" s="10" t="s">
        <v>83</v>
      </c>
      <c r="B46" s="11" t="s">
        <v>84</v>
      </c>
      <c r="C46" s="12">
        <v>1100</v>
      </c>
      <c r="D46" s="12">
        <v>1100</v>
      </c>
      <c r="E46" s="12">
        <v>1100</v>
      </c>
    </row>
    <row r="47" spans="1:5" ht="18.75" x14ac:dyDescent="0.25">
      <c r="A47" s="7" t="s">
        <v>85</v>
      </c>
      <c r="B47" s="8" t="s">
        <v>86</v>
      </c>
      <c r="C47" s="9">
        <f>SUM(C48:C51)</f>
        <v>1510000</v>
      </c>
      <c r="D47" s="9">
        <f t="shared" ref="D47:E47" si="8">SUM(D48:D51)</f>
        <v>1510000</v>
      </c>
      <c r="E47" s="9">
        <f t="shared" si="8"/>
        <v>1510000</v>
      </c>
    </row>
    <row r="48" spans="1:5" x14ac:dyDescent="0.25">
      <c r="A48" s="10" t="s">
        <v>87</v>
      </c>
      <c r="B48" s="11" t="s">
        <v>88</v>
      </c>
      <c r="C48" s="12">
        <v>1140000</v>
      </c>
      <c r="D48" s="12">
        <v>1140000</v>
      </c>
      <c r="E48" s="12">
        <v>1140000</v>
      </c>
    </row>
    <row r="49" spans="1:5" x14ac:dyDescent="0.25">
      <c r="A49" s="10" t="s">
        <v>89</v>
      </c>
      <c r="B49" s="11" t="s">
        <v>90</v>
      </c>
      <c r="C49" s="12">
        <v>340000</v>
      </c>
      <c r="D49" s="12">
        <v>340000</v>
      </c>
      <c r="E49" s="12">
        <v>340000</v>
      </c>
    </row>
    <row r="50" spans="1:5" x14ac:dyDescent="0.25">
      <c r="A50" s="10" t="s">
        <v>91</v>
      </c>
      <c r="B50" s="11" t="s">
        <v>92</v>
      </c>
      <c r="C50" s="12">
        <v>0</v>
      </c>
      <c r="D50" s="12">
        <v>0</v>
      </c>
      <c r="E50" s="12">
        <v>0</v>
      </c>
    </row>
    <row r="51" spans="1:5" x14ac:dyDescent="0.25">
      <c r="A51" s="10" t="s">
        <v>93</v>
      </c>
      <c r="B51" s="11" t="s">
        <v>94</v>
      </c>
      <c r="C51" s="12">
        <v>30000</v>
      </c>
      <c r="D51" s="12">
        <v>30000</v>
      </c>
      <c r="E51" s="12">
        <v>30000</v>
      </c>
    </row>
    <row r="52" spans="1:5" ht="18.75" x14ac:dyDescent="0.25">
      <c r="A52" s="7" t="s">
        <v>95</v>
      </c>
      <c r="B52" s="8" t="s">
        <v>96</v>
      </c>
      <c r="C52" s="9">
        <f>SUM(C53:C56)</f>
        <v>430440</v>
      </c>
      <c r="D52" s="9">
        <f t="shared" ref="D52:E52" si="9">SUM(D53:D56)</f>
        <v>403450</v>
      </c>
      <c r="E52" s="9">
        <f t="shared" si="9"/>
        <v>403450</v>
      </c>
    </row>
    <row r="53" spans="1:5" ht="30" x14ac:dyDescent="0.25">
      <c r="A53" s="10" t="s">
        <v>97</v>
      </c>
      <c r="B53" s="11" t="s">
        <v>98</v>
      </c>
      <c r="C53" s="12">
        <v>329400</v>
      </c>
      <c r="D53" s="12">
        <v>329400</v>
      </c>
      <c r="E53" s="12">
        <v>329400</v>
      </c>
    </row>
    <row r="54" spans="1:5" x14ac:dyDescent="0.25">
      <c r="A54" s="10" t="s">
        <v>99</v>
      </c>
      <c r="B54" s="11" t="s">
        <v>100</v>
      </c>
      <c r="C54" s="12">
        <v>62500</v>
      </c>
      <c r="D54" s="12">
        <v>62500</v>
      </c>
      <c r="E54" s="12">
        <v>62500</v>
      </c>
    </row>
    <row r="55" spans="1:5" x14ac:dyDescent="0.25">
      <c r="A55" s="10" t="s">
        <v>101</v>
      </c>
      <c r="B55" s="11" t="s">
        <v>102</v>
      </c>
      <c r="C55" s="12">
        <v>15000</v>
      </c>
      <c r="D55" s="12">
        <v>10000</v>
      </c>
      <c r="E55" s="12">
        <v>10000</v>
      </c>
    </row>
    <row r="56" spans="1:5" x14ac:dyDescent="0.25">
      <c r="A56" s="10" t="s">
        <v>103</v>
      </c>
      <c r="B56" s="11" t="s">
        <v>104</v>
      </c>
      <c r="C56" s="12">
        <v>23540</v>
      </c>
      <c r="D56" s="12">
        <v>1550</v>
      </c>
      <c r="E56" s="12">
        <v>1550</v>
      </c>
    </row>
    <row r="57" spans="1:5" ht="18.75" x14ac:dyDescent="0.25">
      <c r="A57" s="7" t="s">
        <v>105</v>
      </c>
      <c r="B57" s="8" t="s">
        <v>106</v>
      </c>
      <c r="C57" s="9">
        <v>2960000</v>
      </c>
      <c r="D57" s="9">
        <v>2960000</v>
      </c>
      <c r="E57" s="9">
        <v>2960000</v>
      </c>
    </row>
    <row r="58" spans="1:5" x14ac:dyDescent="0.25">
      <c r="A58" s="10" t="s">
        <v>107</v>
      </c>
      <c r="B58" s="11" t="s">
        <v>108</v>
      </c>
      <c r="C58" s="12">
        <v>2896000</v>
      </c>
      <c r="D58" s="12">
        <v>2896000</v>
      </c>
      <c r="E58" s="12">
        <v>2896000</v>
      </c>
    </row>
    <row r="59" spans="1:5" x14ac:dyDescent="0.25">
      <c r="A59" s="10" t="s">
        <v>109</v>
      </c>
      <c r="B59" s="11" t="s">
        <v>110</v>
      </c>
      <c r="C59" s="12">
        <v>64000</v>
      </c>
      <c r="D59" s="12">
        <v>64000</v>
      </c>
      <c r="E59" s="12">
        <v>64000</v>
      </c>
    </row>
    <row r="60" spans="1:5" ht="18.75" x14ac:dyDescent="0.25">
      <c r="A60" s="7" t="s">
        <v>111</v>
      </c>
      <c r="B60" s="8" t="s">
        <v>112</v>
      </c>
      <c r="C60" s="9">
        <f>SUM(C61:C64)</f>
        <v>8402059.3399999999</v>
      </c>
      <c r="D60" s="9">
        <f t="shared" ref="D60:E60" si="10">SUM(D61:D64)</f>
        <v>7954082.3399999999</v>
      </c>
      <c r="E60" s="9">
        <f t="shared" si="10"/>
        <v>7866082.3399999999</v>
      </c>
    </row>
    <row r="61" spans="1:5" x14ac:dyDescent="0.25">
      <c r="A61" s="10" t="s">
        <v>113</v>
      </c>
      <c r="B61" s="11" t="s">
        <v>114</v>
      </c>
      <c r="C61" s="12">
        <v>50000</v>
      </c>
      <c r="D61" s="12">
        <v>50000</v>
      </c>
      <c r="E61" s="12">
        <v>50000</v>
      </c>
    </row>
    <row r="62" spans="1:5" x14ac:dyDescent="0.25">
      <c r="A62" s="10" t="s">
        <v>115</v>
      </c>
      <c r="B62" s="11" t="s">
        <v>116</v>
      </c>
      <c r="C62" s="12">
        <v>7336059.3399999999</v>
      </c>
      <c r="D62" s="12">
        <v>7594082.3399999999</v>
      </c>
      <c r="E62" s="12">
        <v>7506082.3399999999</v>
      </c>
    </row>
    <row r="63" spans="1:5" x14ac:dyDescent="0.25">
      <c r="A63" s="10" t="s">
        <v>117</v>
      </c>
      <c r="B63" s="11" t="s">
        <v>118</v>
      </c>
      <c r="C63" s="12">
        <v>60000</v>
      </c>
      <c r="D63" s="12">
        <v>30000</v>
      </c>
      <c r="E63" s="12">
        <v>30000</v>
      </c>
    </row>
    <row r="64" spans="1:5" ht="30" x14ac:dyDescent="0.25">
      <c r="A64" s="10" t="s">
        <v>119</v>
      </c>
      <c r="B64" s="16" t="s">
        <v>120</v>
      </c>
      <c r="C64" s="12">
        <v>956000</v>
      </c>
      <c r="D64" s="12">
        <v>280000</v>
      </c>
      <c r="E64" s="12">
        <v>280000</v>
      </c>
    </row>
    <row r="65" spans="1:5" ht="18.75" x14ac:dyDescent="0.25">
      <c r="A65" s="7" t="s">
        <v>121</v>
      </c>
      <c r="B65" s="8" t="s">
        <v>122</v>
      </c>
      <c r="C65" s="9">
        <f>SUM(C66:C68)</f>
        <v>120000</v>
      </c>
      <c r="D65" s="9">
        <f t="shared" ref="D65:E65" si="11">SUM(D66:D68)</f>
        <v>120000</v>
      </c>
      <c r="E65" s="9">
        <f t="shared" si="11"/>
        <v>120000</v>
      </c>
    </row>
    <row r="66" spans="1:5" x14ac:dyDescent="0.25">
      <c r="A66" s="10" t="s">
        <v>123</v>
      </c>
      <c r="B66" s="11" t="s">
        <v>124</v>
      </c>
      <c r="C66" s="12">
        <v>35000</v>
      </c>
      <c r="D66" s="12">
        <v>35000</v>
      </c>
      <c r="E66" s="12">
        <v>35000</v>
      </c>
    </row>
    <row r="67" spans="1:5" x14ac:dyDescent="0.25">
      <c r="A67" s="10" t="s">
        <v>125</v>
      </c>
      <c r="B67" s="11" t="s">
        <v>126</v>
      </c>
      <c r="C67" s="12">
        <v>0</v>
      </c>
      <c r="D67" s="12">
        <v>0</v>
      </c>
      <c r="E67" s="12">
        <v>0</v>
      </c>
    </row>
    <row r="68" spans="1:5" x14ac:dyDescent="0.25">
      <c r="A68" s="10" t="s">
        <v>127</v>
      </c>
      <c r="B68" s="11" t="s">
        <v>128</v>
      </c>
      <c r="C68" s="12">
        <v>85000</v>
      </c>
      <c r="D68" s="12">
        <v>85000</v>
      </c>
      <c r="E68" s="12">
        <v>85000</v>
      </c>
    </row>
    <row r="69" spans="1:5" ht="18.75" x14ac:dyDescent="0.25">
      <c r="A69" s="23"/>
      <c r="B69" s="17" t="s">
        <v>129</v>
      </c>
      <c r="C69" s="18">
        <f>SUM(C23+C26+C43+C47+C52+C57+C60+C65)</f>
        <v>19884253</v>
      </c>
      <c r="D69" s="18">
        <f>SUM(D23+D26+D43+D47+D52+D57+D60+D65)</f>
        <v>18979686</v>
      </c>
      <c r="E69" s="18">
        <f>SUM(E23+E26+E43+E47+E52+E57+E60+E65)</f>
        <v>18859686</v>
      </c>
    </row>
    <row r="70" spans="1:5" x14ac:dyDescent="0.25">
      <c r="B70" s="24"/>
      <c r="C70" s="25"/>
      <c r="D70" s="25"/>
      <c r="E70" s="25"/>
    </row>
    <row r="71" spans="1:5" ht="37.5" x14ac:dyDescent="0.25">
      <c r="A71" s="23"/>
      <c r="B71" s="17" t="s">
        <v>130</v>
      </c>
      <c r="C71" s="18">
        <f>C20-C69</f>
        <v>515000</v>
      </c>
      <c r="D71" s="18">
        <f>D20-D69</f>
        <v>515000</v>
      </c>
      <c r="E71" s="18">
        <f>E20-E69</f>
        <v>515000</v>
      </c>
    </row>
    <row r="72" spans="1:5" x14ac:dyDescent="0.25">
      <c r="B72" s="24"/>
      <c r="C72" s="25"/>
      <c r="D72" s="25"/>
      <c r="E72" s="25"/>
    </row>
    <row r="73" spans="1:5" ht="18.75" x14ac:dyDescent="0.25">
      <c r="A73" s="4" t="s">
        <v>131</v>
      </c>
      <c r="B73" s="17" t="s">
        <v>132</v>
      </c>
      <c r="C73" s="18">
        <f>C74-C76</f>
        <v>-15000</v>
      </c>
      <c r="D73" s="18">
        <f>D74-D76</f>
        <v>-15000</v>
      </c>
      <c r="E73" s="18">
        <f>E74-E76</f>
        <v>-15000</v>
      </c>
    </row>
    <row r="74" spans="1:5" ht="18.75" x14ac:dyDescent="0.25">
      <c r="A74" s="7" t="s">
        <v>133</v>
      </c>
      <c r="B74" s="8" t="s">
        <v>134</v>
      </c>
      <c r="C74" s="9">
        <f>C75</f>
        <v>5000</v>
      </c>
      <c r="D74" s="9">
        <f>D75</f>
        <v>5000</v>
      </c>
      <c r="E74" s="9">
        <f>E75</f>
        <v>5000</v>
      </c>
    </row>
    <row r="75" spans="1:5" x14ac:dyDescent="0.25">
      <c r="A75" s="10" t="s">
        <v>135</v>
      </c>
      <c r="B75" s="11" t="s">
        <v>136</v>
      </c>
      <c r="C75" s="12">
        <v>5000</v>
      </c>
      <c r="D75" s="12">
        <v>5000</v>
      </c>
      <c r="E75" s="12">
        <v>5000</v>
      </c>
    </row>
    <row r="76" spans="1:5" ht="18.75" x14ac:dyDescent="0.25">
      <c r="A76" s="7" t="s">
        <v>137</v>
      </c>
      <c r="B76" s="8" t="s">
        <v>138</v>
      </c>
      <c r="C76" s="9">
        <f>SUM(C77:C79)</f>
        <v>20000</v>
      </c>
      <c r="D76" s="9">
        <f>SUM(D77:D79)</f>
        <v>20000</v>
      </c>
      <c r="E76" s="9">
        <f>SUM(E77:E79)</f>
        <v>20000</v>
      </c>
    </row>
    <row r="77" spans="1:5" x14ac:dyDescent="0.25">
      <c r="A77" s="10" t="s">
        <v>139</v>
      </c>
      <c r="B77" s="11" t="s">
        <v>140</v>
      </c>
      <c r="C77" s="12">
        <v>0</v>
      </c>
      <c r="D77" s="12">
        <v>0</v>
      </c>
      <c r="E77" s="12">
        <v>0</v>
      </c>
    </row>
    <row r="78" spans="1:5" x14ac:dyDescent="0.25">
      <c r="A78" s="10" t="s">
        <v>141</v>
      </c>
      <c r="B78" s="11" t="s">
        <v>142</v>
      </c>
      <c r="C78" s="12">
        <v>0</v>
      </c>
      <c r="D78" s="12">
        <v>0</v>
      </c>
      <c r="E78" s="12">
        <v>0</v>
      </c>
    </row>
    <row r="79" spans="1:5" x14ac:dyDescent="0.25">
      <c r="A79" s="10" t="s">
        <v>143</v>
      </c>
      <c r="B79" s="11" t="s">
        <v>144</v>
      </c>
      <c r="C79" s="12">
        <v>20000</v>
      </c>
      <c r="D79" s="12">
        <v>20000</v>
      </c>
      <c r="E79" s="12">
        <v>20000</v>
      </c>
    </row>
    <row r="80" spans="1:5" ht="21" x14ac:dyDescent="0.25">
      <c r="A80" s="26" t="s">
        <v>145</v>
      </c>
      <c r="B80" s="5" t="s">
        <v>146</v>
      </c>
      <c r="C80" s="27">
        <v>0</v>
      </c>
      <c r="D80" s="27">
        <v>0</v>
      </c>
      <c r="E80" s="27">
        <v>0</v>
      </c>
    </row>
    <row r="81" spans="1:5" ht="18.75" x14ac:dyDescent="0.25">
      <c r="A81" s="7" t="s">
        <v>147</v>
      </c>
      <c r="B81" s="8" t="s">
        <v>148</v>
      </c>
      <c r="C81" s="9">
        <v>0</v>
      </c>
      <c r="D81" s="9">
        <v>0</v>
      </c>
      <c r="E81" s="9">
        <v>0</v>
      </c>
    </row>
    <row r="82" spans="1:5" x14ac:dyDescent="0.25">
      <c r="A82" s="10" t="s">
        <v>149</v>
      </c>
      <c r="B82" s="11" t="s">
        <v>150</v>
      </c>
      <c r="C82" s="12">
        <v>0</v>
      </c>
      <c r="D82" s="12">
        <v>0</v>
      </c>
      <c r="E82" s="12">
        <v>0</v>
      </c>
    </row>
    <row r="83" spans="1:5" x14ac:dyDescent="0.25">
      <c r="A83" s="10" t="s">
        <v>151</v>
      </c>
      <c r="B83" s="11" t="s">
        <v>152</v>
      </c>
      <c r="C83" s="12">
        <v>0</v>
      </c>
      <c r="D83" s="12">
        <v>0</v>
      </c>
      <c r="E83" s="12">
        <v>0</v>
      </c>
    </row>
    <row r="84" spans="1:5" ht="18.75" x14ac:dyDescent="0.25">
      <c r="A84" s="23"/>
      <c r="B84" s="17" t="s">
        <v>153</v>
      </c>
      <c r="C84" s="18">
        <f>C71+C73+C80</f>
        <v>500000</v>
      </c>
      <c r="D84" s="18">
        <f>D71+D73+D80</f>
        <v>500000</v>
      </c>
      <c r="E84" s="18">
        <f>E71+E73+E80</f>
        <v>500000</v>
      </c>
    </row>
    <row r="85" spans="1:5" x14ac:dyDescent="0.25">
      <c r="A85" s="10"/>
      <c r="B85" s="11"/>
      <c r="C85" s="12"/>
      <c r="D85" s="12"/>
      <c r="E85" s="12"/>
    </row>
    <row r="86" spans="1:5" ht="18.75" x14ac:dyDescent="0.25">
      <c r="A86" s="4" t="s">
        <v>154</v>
      </c>
      <c r="B86" s="17" t="s">
        <v>155</v>
      </c>
      <c r="C86" s="18">
        <v>500000</v>
      </c>
      <c r="D86" s="18">
        <v>500000</v>
      </c>
      <c r="E86" s="18">
        <v>500000</v>
      </c>
    </row>
    <row r="87" spans="1:5" x14ac:dyDescent="0.25">
      <c r="B87" s="24"/>
      <c r="C87" s="25"/>
      <c r="D87" s="25"/>
      <c r="E87" s="25"/>
    </row>
    <row r="88" spans="1:5" ht="18.75" x14ac:dyDescent="0.25">
      <c r="A88" s="23"/>
      <c r="B88" s="17" t="s">
        <v>156</v>
      </c>
      <c r="C88" s="28">
        <f>C84-C86</f>
        <v>0</v>
      </c>
      <c r="D88" s="28">
        <f>D84-D86</f>
        <v>0</v>
      </c>
      <c r="E88" s="28">
        <f>E84-E86</f>
        <v>0</v>
      </c>
    </row>
  </sheetData>
  <mergeCells count="1">
    <mergeCell ref="A1:E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Emanuela Vicentini</cp:lastModifiedBy>
  <cp:lastPrinted>2021-12-14T11:32:55Z</cp:lastPrinted>
  <dcterms:created xsi:type="dcterms:W3CDTF">2021-12-14T11:29:01Z</dcterms:created>
  <dcterms:modified xsi:type="dcterms:W3CDTF">2023-01-03T09:41:13Z</dcterms:modified>
</cp:coreProperties>
</file>