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Amministrazione trasparente\ragioneria\"/>
    </mc:Choice>
  </mc:AlternateContent>
  <xr:revisionPtr revIDLastSave="0" documentId="8_{496D3ECB-2A71-48D9-9785-1FA50D75DC69}" xr6:coauthVersionLast="47" xr6:coauthVersionMax="47" xr10:uidLastSave="{00000000-0000-0000-0000-000000000000}"/>
  <bookViews>
    <workbookView xWindow="-120" yWindow="-120" windowWidth="29040" windowHeight="15720" xr2:uid="{3AB3E61F-1F3C-4910-B614-BE3D992E8391}"/>
  </bookViews>
  <sheets>
    <sheet name="PREVENTIVO 26-28 FONTE APP.VERG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3" i="11" l="1"/>
  <c r="E33" i="11"/>
  <c r="E24" i="11"/>
  <c r="E25" i="11"/>
  <c r="E26" i="11"/>
  <c r="E27" i="11"/>
  <c r="E28" i="11"/>
  <c r="E29" i="11"/>
  <c r="E30" i="11"/>
  <c r="E31" i="11"/>
  <c r="E32" i="11"/>
  <c r="E23" i="11"/>
  <c r="E20" i="11"/>
  <c r="D20" i="11"/>
  <c r="E7" i="11"/>
  <c r="D7" i="11"/>
  <c r="D4" i="11"/>
  <c r="E4" i="11"/>
  <c r="E9" i="11"/>
  <c r="E10" i="11"/>
  <c r="E11" i="11"/>
  <c r="E12" i="11"/>
  <c r="E13" i="11"/>
  <c r="E14" i="11"/>
  <c r="E15" i="11"/>
  <c r="E16" i="11"/>
  <c r="E17" i="11"/>
  <c r="E18" i="11"/>
  <c r="E19" i="11"/>
  <c r="E8" i="11"/>
  <c r="E6" i="11"/>
  <c r="E5" i="11"/>
  <c r="F31" i="11"/>
  <c r="F32" i="11"/>
  <c r="C32" i="11"/>
  <c r="G30" i="11" l="1"/>
  <c r="G33" i="11" s="1"/>
  <c r="C7" i="11"/>
  <c r="F25" i="11"/>
  <c r="F23" i="11"/>
  <c r="F33" i="11" s="1"/>
  <c r="F7" i="11"/>
  <c r="C29" i="11" l="1"/>
  <c r="G7" i="11"/>
  <c r="G4" i="11"/>
  <c r="G20" i="11" s="1"/>
  <c r="F4" i="11"/>
  <c r="F20" i="11" s="1"/>
  <c r="C4" i="11"/>
  <c r="C20" i="11" s="1"/>
  <c r="C33" i="11" l="1"/>
</calcChain>
</file>

<file path=xl/sharedStrings.xml><?xml version="1.0" encoding="utf-8"?>
<sst xmlns="http://schemas.openxmlformats.org/spreadsheetml/2006/main" count="64" uniqueCount="56">
  <si>
    <t>INVESTIMENTI</t>
  </si>
  <si>
    <t>IMMOBILIZZAZIONI IMMATERIALI</t>
  </si>
  <si>
    <t>- Sviluppo software e manutenzione evolutiva</t>
  </si>
  <si>
    <t>- Manutenzione straordinaria beni di terzi (residenza Mayer)</t>
  </si>
  <si>
    <t>IMMOBILIZZAZIONI MATERIALI</t>
  </si>
  <si>
    <t>P2016003</t>
  </si>
  <si>
    <t>- Cantierizzazione Mensa /Alloggi S. Margherita</t>
  </si>
  <si>
    <t>P2018001</t>
  </si>
  <si>
    <t>- Arredi Mensa / Alloggi S. Margherita</t>
  </si>
  <si>
    <t>P2022008</t>
  </si>
  <si>
    <t>P2022002</t>
  </si>
  <si>
    <t>P2024002</t>
  </si>
  <si>
    <t>- Q.ta canone studentato S.Bartolameo (C.F.C.S.)</t>
  </si>
  <si>
    <t>- Acquisto impianti ed attrezzature informatiche</t>
  </si>
  <si>
    <t>P2022050</t>
  </si>
  <si>
    <t>TOTALE IMMOBILIZZAZIONI</t>
  </si>
  <si>
    <t>FONTI DI FINANZIAMENTO</t>
  </si>
  <si>
    <t>F2015001</t>
  </si>
  <si>
    <t>- Contributo Prov.le in conto capitale ANTE 2021</t>
  </si>
  <si>
    <t>F202200R</t>
  </si>
  <si>
    <t>F2022001</t>
  </si>
  <si>
    <t>F2023001</t>
  </si>
  <si>
    <t>F2024040</t>
  </si>
  <si>
    <t>F2024001</t>
  </si>
  <si>
    <t>TOTALE FINANZIAMENTI</t>
  </si>
  <si>
    <t>P2025002</t>
  </si>
  <si>
    <t>F2025001</t>
  </si>
  <si>
    <t>- Trasferimento assegnazioni provinciali indistinte - risconto</t>
  </si>
  <si>
    <t>- Contributo Provinciale in conto capitale 2022</t>
  </si>
  <si>
    <t>- Contributo Provinciale in conto capitale 2023</t>
  </si>
  <si>
    <t>- Contributo Provinciale in conto capitale 2024</t>
  </si>
  <si>
    <t>- Contributo Provinciale in conto capitale 2025</t>
  </si>
  <si>
    <t>TOTALE 2026</t>
  </si>
  <si>
    <t>TOTALE 2027</t>
  </si>
  <si>
    <t>F2025050</t>
  </si>
  <si>
    <t>F2025060</t>
  </si>
  <si>
    <t>- Contributo MUR - decreto  1488/23 - Blocco G Trento</t>
  </si>
  <si>
    <t>- Contributo MUR - decreto  1488/23 - Asilo Rovereto</t>
  </si>
  <si>
    <t>P2025060</t>
  </si>
  <si>
    <t>L. 338/2000 - EX ASILO  MANIFATTURA ROVERETO</t>
  </si>
  <si>
    <t>- Interventi di straordinaria manutenz.immobili, acquisto beni mobili, arrredi e attrez.</t>
  </si>
  <si>
    <t>TOTALE 2028</t>
  </si>
  <si>
    <t>P2026001</t>
  </si>
  <si>
    <t>P2026006</t>
  </si>
  <si>
    <t>P2026002</t>
  </si>
  <si>
    <t>P2026003</t>
  </si>
  <si>
    <t>P2026004</t>
  </si>
  <si>
    <t>- Contributo Provinciale in conto capitale 2026</t>
  </si>
  <si>
    <t>F2026001</t>
  </si>
  <si>
    <t>L. 338/2000 - COMPLET. S.BARTOLAMEO - BLOCCO G</t>
  </si>
  <si>
    <t>p2024040</t>
  </si>
  <si>
    <t>L. 338/2000 - EFFICIENTAMENTO ENERG. BORINO</t>
  </si>
  <si>
    <t>- Contributo MUR - decreto  1488/23 - Borino Trento</t>
  </si>
  <si>
    <t>II^ AGGIORNAMENTO PIANO INVESTIMETI 2026-2028</t>
  </si>
  <si>
    <t>II AGG.TO</t>
  </si>
  <si>
    <t>TOTALE AGG.TO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</si>
</sst>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i/>
      <u/>
      <sz val="11"/>
      <color indexed="8"/>
      <name val="Calibri"/>
      <family val="2"/>
    </font>
    <font>
      <b/>
      <i/>
      <sz val="16"/>
      <color indexed="8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sz val="18"/>
      <color indexed="54"/>
      <name val="Calibri Light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0">
    <xf numFmtId="0" fontId="0" fillId="0" borderId="0"/>
    <xf numFmtId="0" fontId="10" fillId="0" borderId="0"/>
    <xf numFmtId="0" fontId="12" fillId="0" borderId="0" applyNumberFormat="0" applyFill="0" applyBorder="0" applyProtection="0">
      <alignment horizontal="center"/>
    </xf>
    <xf numFmtId="0" fontId="12" fillId="0" borderId="0" applyNumberFormat="0" applyFill="0" applyBorder="0" applyProtection="0">
      <alignment horizontal="center" textRotation="90"/>
    </xf>
    <xf numFmtId="0" fontId="11" fillId="0" borderId="0" applyNumberFormat="0" applyFill="0" applyBorder="0" applyProtection="0"/>
    <xf numFmtId="164" fontId="11" fillId="0" borderId="0" applyFill="0" applyBorder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5" fillId="11" borderId="7" applyNumberFormat="0" applyAlignment="0" applyProtection="0"/>
    <xf numFmtId="0" fontId="16" fillId="0" borderId="8" applyNumberFormat="0" applyFill="0" applyAlignment="0" applyProtection="0"/>
    <xf numFmtId="0" fontId="17" fillId="15" borderId="9" applyNumberFormat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5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8" fillId="5" borderId="7" applyNumberFormat="0" applyAlignment="0" applyProtection="0"/>
    <xf numFmtId="0" fontId="19" fillId="12" borderId="0" applyNumberFormat="0" applyBorder="0" applyAlignment="0" applyProtection="0"/>
    <xf numFmtId="0" fontId="10" fillId="7" borderId="10" applyNumberFormat="0" applyFont="0" applyAlignment="0" applyProtection="0"/>
    <xf numFmtId="0" fontId="20" fillId="11" borderId="1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6" fillId="0" borderId="14" applyNumberFormat="0" applyFill="0" applyAlignment="0" applyProtection="0"/>
    <xf numFmtId="0" fontId="26" fillId="0" borderId="0" applyNumberFormat="0" applyFill="0" applyBorder="0" applyAlignment="0" applyProtection="0"/>
    <xf numFmtId="0" fontId="13" fillId="0" borderId="15" applyNumberFormat="0" applyFill="0" applyAlignment="0" applyProtection="0"/>
    <xf numFmtId="0" fontId="27" fillId="19" borderId="0" applyNumberFormat="0" applyBorder="0" applyAlignment="0" applyProtection="0"/>
    <xf numFmtId="0" fontId="28" fillId="9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5" fillId="11" borderId="7" applyNumberFormat="0" applyAlignment="0" applyProtection="0"/>
    <xf numFmtId="0" fontId="18" fillId="5" borderId="7" applyNumberFormat="0" applyAlignment="0" applyProtection="0"/>
    <xf numFmtId="0" fontId="15" fillId="11" borderId="7" applyNumberFormat="0" applyAlignment="0" applyProtection="0"/>
    <xf numFmtId="0" fontId="18" fillId="5" borderId="7" applyNumberFormat="0" applyAlignment="0" applyProtection="0"/>
    <xf numFmtId="0" fontId="10" fillId="7" borderId="10" applyNumberFormat="0" applyFont="0" applyAlignment="0" applyProtection="0"/>
    <xf numFmtId="0" fontId="20" fillId="11" borderId="11" applyNumberFormat="0" applyAlignment="0" applyProtection="0"/>
    <xf numFmtId="0" fontId="13" fillId="0" borderId="15" applyNumberFormat="0" applyFill="0" applyAlignment="0" applyProtection="0"/>
    <xf numFmtId="0" fontId="15" fillId="11" borderId="7" applyNumberFormat="0" applyAlignment="0" applyProtection="0"/>
    <xf numFmtId="0" fontId="18" fillId="5" borderId="7" applyNumberFormat="0" applyAlignment="0" applyProtection="0"/>
    <xf numFmtId="0" fontId="10" fillId="7" borderId="10" applyNumberFormat="0" applyFont="0" applyAlignment="0" applyProtection="0"/>
    <xf numFmtId="0" fontId="20" fillId="11" borderId="11" applyNumberFormat="0" applyAlignment="0" applyProtection="0"/>
    <xf numFmtId="0" fontId="13" fillId="0" borderId="15" applyNumberFormat="0" applyFill="0" applyAlignment="0" applyProtection="0"/>
  </cellStyleXfs>
  <cellXfs count="4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4" fontId="0" fillId="0" borderId="0" xfId="0" applyNumberFormat="1"/>
    <xf numFmtId="4" fontId="4" fillId="2" borderId="1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4" fontId="0" fillId="2" borderId="1" xfId="0" applyNumberFormat="1" applyFill="1" applyBorder="1"/>
    <xf numFmtId="4" fontId="6" fillId="0" borderId="1" xfId="0" applyNumberFormat="1" applyFont="1" applyBorder="1"/>
    <xf numFmtId="4" fontId="6" fillId="0" borderId="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vertical="center"/>
    </xf>
    <xf numFmtId="4" fontId="6" fillId="3" borderId="1" xfId="0" applyNumberFormat="1" applyFont="1" applyFill="1" applyBorder="1" applyAlignment="1">
      <alignment vertical="center"/>
    </xf>
    <xf numFmtId="4" fontId="6" fillId="0" borderId="0" xfId="0" applyNumberFormat="1" applyFont="1"/>
    <xf numFmtId="4" fontId="4" fillId="2" borderId="5" xfId="0" applyNumberFormat="1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7" fillId="0" borderId="2" xfId="0" applyFont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" fontId="6" fillId="0" borderId="1" xfId="0" applyNumberFormat="1" applyFont="1" applyFill="1" applyBorder="1"/>
    <xf numFmtId="4" fontId="0" fillId="0" borderId="1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vertical="center"/>
    </xf>
    <xf numFmtId="4" fontId="0" fillId="0" borderId="1" xfId="0" applyNumberFormat="1" applyFont="1" applyBorder="1"/>
    <xf numFmtId="4" fontId="0" fillId="0" borderId="1" xfId="0" applyNumberFormat="1" applyFont="1" applyFill="1" applyBorder="1"/>
    <xf numFmtId="4" fontId="0" fillId="0" borderId="3" xfId="0" applyNumberFormat="1" applyFont="1" applyBorder="1" applyAlignment="1">
      <alignment vertical="center"/>
    </xf>
    <xf numFmtId="49" fontId="0" fillId="0" borderId="2" xfId="0" applyNumberFormat="1" applyFont="1" applyBorder="1" applyAlignment="1">
      <alignment vertical="center" wrapText="1"/>
    </xf>
    <xf numFmtId="4" fontId="1" fillId="0" borderId="3" xfId="0" applyNumberFormat="1" applyFont="1" applyBorder="1" applyAlignment="1">
      <alignment vertical="center"/>
    </xf>
    <xf numFmtId="49" fontId="1" fillId="0" borderId="4" xfId="0" applyNumberFormat="1" applyFont="1" applyBorder="1" applyAlignment="1">
      <alignment vertical="center"/>
    </xf>
    <xf numFmtId="4" fontId="0" fillId="3" borderId="3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4" fontId="0" fillId="0" borderId="1" xfId="0" applyNumberFormat="1" applyBorder="1"/>
    <xf numFmtId="4" fontId="0" fillId="0" borderId="16" xfId="0" applyNumberFormat="1" applyFont="1" applyBorder="1"/>
    <xf numFmtId="4" fontId="0" fillId="0" borderId="17" xfId="0" applyNumberFormat="1" applyFont="1" applyBorder="1" applyAlignment="1">
      <alignment vertical="center"/>
    </xf>
    <xf numFmtId="4" fontId="0" fillId="0" borderId="18" xfId="0" applyNumberFormat="1" applyFont="1" applyFill="1" applyBorder="1"/>
    <xf numFmtId="4" fontId="0" fillId="0" borderId="18" xfId="0" applyNumberFormat="1" applyFont="1" applyBorder="1"/>
    <xf numFmtId="4" fontId="0" fillId="3" borderId="17" xfId="0" applyNumberFormat="1" applyFont="1" applyFill="1" applyBorder="1" applyAlignment="1">
      <alignment vertical="center"/>
    </xf>
    <xf numFmtId="49" fontId="3" fillId="0" borderId="20" xfId="0" applyNumberFormat="1" applyFont="1" applyBorder="1" applyAlignment="1">
      <alignment horizontal="center" vertical="center"/>
    </xf>
    <xf numFmtId="4" fontId="0" fillId="0" borderId="20" xfId="0" applyNumberFormat="1" applyBorder="1"/>
    <xf numFmtId="4" fontId="1" fillId="2" borderId="19" xfId="0" applyNumberFormat="1" applyFont="1" applyFill="1" applyBorder="1"/>
    <xf numFmtId="49" fontId="1" fillId="0" borderId="18" xfId="0" applyNumberFormat="1" applyFont="1" applyBorder="1" applyAlignment="1">
      <alignment horizontal="center" vertical="center"/>
    </xf>
    <xf numFmtId="4" fontId="0" fillId="2" borderId="18" xfId="0" applyNumberFormat="1" applyFill="1" applyBorder="1"/>
    <xf numFmtId="4" fontId="6" fillId="0" borderId="18" xfId="0" applyNumberFormat="1" applyFont="1" applyFill="1" applyBorder="1"/>
    <xf numFmtId="0" fontId="1" fillId="0" borderId="0" xfId="0" applyFont="1" applyAlignment="1">
      <alignment horizontal="center" vertical="center"/>
    </xf>
  </cellXfs>
  <cellStyles count="70">
    <cellStyle name="20% - Colore 1 2" xfId="10" xr:uid="{E71E5313-C366-4881-BFF0-3FB9FEC32F0A}"/>
    <cellStyle name="20% - Colore 2 2" xfId="11" xr:uid="{259F1FC1-CA90-4356-AF63-C9469A76AFC8}"/>
    <cellStyle name="20% - Colore 3 2" xfId="12" xr:uid="{C526EAAA-7E26-4CF2-9008-FBCF8861259F}"/>
    <cellStyle name="20% - Colore 4 2" xfId="13" xr:uid="{CE0AAB5A-6D43-44C4-9F64-0BBB82D3D25B}"/>
    <cellStyle name="20% - Colore 5 2" xfId="14" xr:uid="{14168B3F-1B81-4643-8181-3E88331CCB84}"/>
    <cellStyle name="20% - Colore 6 2" xfId="15" xr:uid="{85ED78E1-FE63-472A-B19E-1760FC33EB1B}"/>
    <cellStyle name="40% - Colore 1 2" xfId="16" xr:uid="{C1E681D9-E332-4B4F-8428-6CB1CCEAE7EC}"/>
    <cellStyle name="40% - Colore 2 2" xfId="17" xr:uid="{A08AC6BF-F3A2-4B79-9F31-F6F447FB0370}"/>
    <cellStyle name="40% - Colore 3 2" xfId="18" xr:uid="{570123BC-9AA7-4066-9DCA-52A23D8066AB}"/>
    <cellStyle name="40% - Colore 4 2" xfId="19" xr:uid="{9C8A1F0B-01E1-41D0-97B9-394997421E47}"/>
    <cellStyle name="40% - Colore 5 2" xfId="20" xr:uid="{F39A1EE9-862A-42A0-A053-B733E579CB6C}"/>
    <cellStyle name="40% - Colore 6 2" xfId="21" xr:uid="{97665F6A-3E0C-4541-82D3-6648CEB53140}"/>
    <cellStyle name="60% - Colore 1 2" xfId="22" xr:uid="{137115ED-2099-41EE-B85B-D688DC9DCE2C}"/>
    <cellStyle name="60% - Colore 2 2" xfId="23" xr:uid="{C1F75A84-E334-4AE6-9D37-AB76317747E5}"/>
    <cellStyle name="60% - Colore 3 2" xfId="24" xr:uid="{C1B7057A-05FA-4E79-AD2C-835E95509535}"/>
    <cellStyle name="60% - Colore 4 2" xfId="25" xr:uid="{5C65DDEE-A5A6-4B6D-8454-4B99F9D7378E}"/>
    <cellStyle name="60% - Colore 5 2" xfId="26" xr:uid="{D2C09FE2-558B-4175-BC84-B300BDFE4BFE}"/>
    <cellStyle name="60% - Colore 6 2" xfId="27" xr:uid="{94F7E785-852B-4DDD-B4FE-376EBDC827AE}"/>
    <cellStyle name="Calcolo 2" xfId="28" xr:uid="{DBBCF631-86FE-41F2-9499-E11359F1D3FF}"/>
    <cellStyle name="Calcolo 2 2" xfId="58" xr:uid="{D8A8229E-65D5-46DB-9627-AFAB12C3B9F5}"/>
    <cellStyle name="Calcolo 2 3" xfId="60" xr:uid="{1F3812CA-0228-47A9-929B-D066ED8F3D09}"/>
    <cellStyle name="Calcolo 2 4" xfId="65" xr:uid="{BD7DD8BE-DF18-4CC5-AE72-8097C63E4ACF}"/>
    <cellStyle name="Cella collegata 2" xfId="29" xr:uid="{1BB4EAEC-C124-4495-9F53-6CFF18D1403F}"/>
    <cellStyle name="Cella da controllare 2" xfId="30" xr:uid="{DBF75F60-6B74-4989-A7B5-561B0AAFD12B}"/>
    <cellStyle name="Colore 1 2" xfId="31" xr:uid="{3B269DF9-770C-4648-B9EF-2ECC9962E166}"/>
    <cellStyle name="Colore 2 2" xfId="32" xr:uid="{C2664D5A-0EF2-4B78-9EB3-33DAA452DC86}"/>
    <cellStyle name="Colore 3 2" xfId="33" xr:uid="{37CF4E20-8B80-40D7-9F01-69F6D802A27F}"/>
    <cellStyle name="Colore 4 2" xfId="34" xr:uid="{087A50C7-5E2A-4939-A5F4-331BDA379CF9}"/>
    <cellStyle name="Colore 5 2" xfId="35" xr:uid="{6182E188-CB0C-4D72-AAF5-1CAF9AB4515F}"/>
    <cellStyle name="Colore 6 2" xfId="36" xr:uid="{9E6474E6-9E0D-4CAD-A468-D2CD5B0035E2}"/>
    <cellStyle name="Input 2" xfId="37" xr:uid="{1C04AE09-2455-4C29-9BF2-FC634B116770}"/>
    <cellStyle name="Input 2 2" xfId="59" xr:uid="{A9033F63-7BD4-4661-81B7-3C18B590DA1F}"/>
    <cellStyle name="Input 2 3" xfId="61" xr:uid="{204489B6-7264-4F3B-B9CE-368546446761}"/>
    <cellStyle name="Input 2 4" xfId="66" xr:uid="{6B6471EC-7DEB-4B5E-9DAA-5889FC9774FB}"/>
    <cellStyle name="Intestazione" xfId="2" xr:uid="{5381C883-FF80-4C36-880A-917527B51666}"/>
    <cellStyle name="Intestazione1" xfId="3" xr:uid="{D175CDC3-A610-49F7-9108-97AB928959E5}"/>
    <cellStyle name="Neutrale 2" xfId="38" xr:uid="{67C8E88D-1BBC-4CEE-8DE0-9E0B0095DB7A}"/>
    <cellStyle name="Normale" xfId="0" builtinId="0"/>
    <cellStyle name="Normale 2" xfId="6" xr:uid="{7DB8379F-04BE-4A73-87F6-B8E6E0F7B18F}"/>
    <cellStyle name="Normale 2 2" xfId="9" xr:uid="{AAF426A9-9A14-42A4-8A6E-3B6785E2386D}"/>
    <cellStyle name="Normale 2 2 2" xfId="54" xr:uid="{E53C8E13-CA65-48B2-AB8B-787D786D2390}"/>
    <cellStyle name="Normale 2 2 3" xfId="57" xr:uid="{741C267B-27FA-483F-8EC8-C67AE7528709}"/>
    <cellStyle name="Normale 2 3" xfId="52" xr:uid="{829735C3-726C-4883-AC94-FE85E8357FC0}"/>
    <cellStyle name="Normale 2 4" xfId="55" xr:uid="{A52FC28B-88AE-4F5E-8EDC-91F2345F68D6}"/>
    <cellStyle name="Normale 3" xfId="1" xr:uid="{29C8683F-0606-4BEF-BF1A-4EE41FF0C4EF}"/>
    <cellStyle name="Normale 4" xfId="8" xr:uid="{BB6E3B1F-B7E1-4401-959F-34331C851FCA}"/>
    <cellStyle name="Normale 4 2" xfId="53" xr:uid="{CB385326-0BD0-4AAC-8DBF-7DC5F12B051D}"/>
    <cellStyle name="Normale 4 3" xfId="56" xr:uid="{279AFE7C-2C1E-49AC-8614-10233817AC28}"/>
    <cellStyle name="Normale 5" xfId="51" xr:uid="{F58DA97F-5CA4-4A97-825E-A9AA659C7486}"/>
    <cellStyle name="Normale 6" xfId="7" xr:uid="{1EE0B4F7-63E9-421C-9B17-D3D1C290C0F0}"/>
    <cellStyle name="Nota 2" xfId="39" xr:uid="{CDD94CC0-77AD-4583-A200-E8EA765D33B1}"/>
    <cellStyle name="Nota 2 2" xfId="62" xr:uid="{191EC693-335C-444A-8F3A-03C32B6E7479}"/>
    <cellStyle name="Nota 2 3" xfId="67" xr:uid="{42404CFB-A67A-4815-B6AF-EE3409F5DC2A}"/>
    <cellStyle name="Output 2" xfId="40" xr:uid="{263F2EBF-BD6B-44FE-9D46-B10A74FA4860}"/>
    <cellStyle name="Output 2 2" xfId="63" xr:uid="{A196F764-F59C-425F-9D41-4661C5EDBA97}"/>
    <cellStyle name="Output 2 3" xfId="68" xr:uid="{CF39B323-042D-4026-979C-DAA74A34936B}"/>
    <cellStyle name="Risultato" xfId="4" xr:uid="{9C2CE21F-3A8A-4394-8E3B-69EAC7976BDE}"/>
    <cellStyle name="Risultato2" xfId="5" xr:uid="{37CC9BD7-6A01-4668-967D-BE49170D5697}"/>
    <cellStyle name="Testo avviso 2" xfId="41" xr:uid="{45AF411D-B200-4357-8F96-37B73930B066}"/>
    <cellStyle name="Testo descrittivo 2" xfId="42" xr:uid="{59D1C6F5-CD9A-465B-8C47-DC7C2A8E4C82}"/>
    <cellStyle name="Titolo 1 2" xfId="44" xr:uid="{9BED7E3E-1BCB-4872-A8DC-410240C48EDB}"/>
    <cellStyle name="Titolo 2 2" xfId="45" xr:uid="{3A97A2DF-30B1-40D8-BD08-86338924608E}"/>
    <cellStyle name="Titolo 3 2" xfId="46" xr:uid="{87A5B068-340F-460C-ADCB-2A2FA66A0306}"/>
    <cellStyle name="Titolo 4 2" xfId="47" xr:uid="{16E8BEEB-7A3C-43A2-93A2-44C60341293F}"/>
    <cellStyle name="Titolo 5" xfId="43" xr:uid="{EB7A8C88-F43E-4FF2-A5F4-566D45A7F305}"/>
    <cellStyle name="Totale 2" xfId="48" xr:uid="{E50A78DE-36C3-4A50-B5D3-35AE382DB801}"/>
    <cellStyle name="Totale 2 2" xfId="64" xr:uid="{A6C6A5E5-9BD7-4957-AE46-64D8D3D65B76}"/>
    <cellStyle name="Totale 2 3" xfId="69" xr:uid="{65630312-45B3-4F86-9C51-380279F1F1EE}"/>
    <cellStyle name="Valore non valido 2" xfId="49" xr:uid="{61736A24-CC03-413F-A4B1-E55773FF60D9}"/>
    <cellStyle name="Valore valido 2" xfId="50" xr:uid="{0FF5C0B0-BAA7-42DB-B4E1-341B86364318}"/>
  </cellStyles>
  <dxfs count="0"/>
  <tableStyles count="0" defaultTableStyle="TableStyleMedium2" defaultPivotStyle="PivotStyleLight16"/>
  <colors>
    <mruColors>
      <color rgb="FFFFD1D1"/>
      <color rgb="FFF18393"/>
      <color rgb="FFFF7D7D"/>
      <color rgb="FFFF5050"/>
      <color rgb="FFFFCC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85163-2091-4055-B735-265C74429A67}">
  <dimension ref="A1:I35"/>
  <sheetViews>
    <sheetView tabSelected="1" zoomScale="145" zoomScaleNormal="145" workbookViewId="0">
      <selection activeCell="G14" sqref="G14"/>
    </sheetView>
  </sheetViews>
  <sheetFormatPr defaultRowHeight="15" x14ac:dyDescent="0.25"/>
  <cols>
    <col min="1" max="1" width="10.5703125" customWidth="1"/>
    <col min="2" max="2" width="57.5703125" customWidth="1"/>
    <col min="3" max="6" width="18" style="11" customWidth="1"/>
    <col min="7" max="7" width="18" style="3" customWidth="1"/>
    <col min="8" max="8" width="13.28515625" bestFit="1" customWidth="1"/>
    <col min="9" max="9" width="14.42578125" customWidth="1"/>
    <col min="10" max="10" width="17.28515625" customWidth="1"/>
  </cols>
  <sheetData>
    <row r="1" spans="1:7" x14ac:dyDescent="0.25">
      <c r="A1" s="40" t="s">
        <v>53</v>
      </c>
      <c r="B1" s="40"/>
      <c r="C1" s="40"/>
      <c r="D1" s="40"/>
      <c r="E1" s="40"/>
      <c r="F1" s="40"/>
      <c r="G1" s="40"/>
    </row>
    <row r="2" spans="1:7" x14ac:dyDescent="0.25">
      <c r="A2" s="40"/>
      <c r="B2" s="40"/>
      <c r="C2" s="40"/>
      <c r="D2" s="40"/>
      <c r="E2" s="40"/>
      <c r="F2" s="40"/>
      <c r="G2" s="40"/>
    </row>
    <row r="3" spans="1:7" ht="18.75" x14ac:dyDescent="0.25">
      <c r="A3" s="1"/>
      <c r="B3" s="2" t="s">
        <v>0</v>
      </c>
      <c r="C3" s="26" t="s">
        <v>32</v>
      </c>
      <c r="D3" s="37" t="s">
        <v>54</v>
      </c>
      <c r="E3" s="37" t="s">
        <v>55</v>
      </c>
      <c r="F3" s="26" t="s">
        <v>33</v>
      </c>
      <c r="G3" s="27" t="s">
        <v>41</v>
      </c>
    </row>
    <row r="4" spans="1:7" ht="18.75" x14ac:dyDescent="0.25">
      <c r="A4" s="4"/>
      <c r="B4" s="5" t="s">
        <v>1</v>
      </c>
      <c r="C4" s="6">
        <f>SUM(C5:C6)</f>
        <v>80000</v>
      </c>
      <c r="D4" s="38">
        <f>SUM(D5:D6)</f>
        <v>0</v>
      </c>
      <c r="E4" s="38">
        <f>SUM(C4:D4)</f>
        <v>80000</v>
      </c>
      <c r="F4" s="6">
        <f>SUM(F5:F6)</f>
        <v>0</v>
      </c>
      <c r="G4" s="6">
        <f>SUM(G5:G6)</f>
        <v>0</v>
      </c>
    </row>
    <row r="5" spans="1:7" x14ac:dyDescent="0.25">
      <c r="A5" s="8" t="s">
        <v>42</v>
      </c>
      <c r="B5" s="9" t="s">
        <v>2</v>
      </c>
      <c r="C5" s="16">
        <v>55000</v>
      </c>
      <c r="D5" s="39"/>
      <c r="E5" s="39">
        <f>C5+D5</f>
        <v>55000</v>
      </c>
      <c r="F5" s="16"/>
      <c r="G5" s="7"/>
    </row>
    <row r="6" spans="1:7" x14ac:dyDescent="0.25">
      <c r="A6" s="10" t="s">
        <v>43</v>
      </c>
      <c r="B6" s="9" t="s">
        <v>3</v>
      </c>
      <c r="C6" s="16">
        <v>25000</v>
      </c>
      <c r="D6" s="39"/>
      <c r="E6" s="39">
        <f>C6+D6</f>
        <v>25000</v>
      </c>
      <c r="F6" s="16">
        <v>0</v>
      </c>
      <c r="G6" s="7"/>
    </row>
    <row r="7" spans="1:7" ht="18.75" x14ac:dyDescent="0.25">
      <c r="A7" s="4"/>
      <c r="B7" s="5" t="s">
        <v>4</v>
      </c>
      <c r="C7" s="6">
        <f>SUM(C8:C19)</f>
        <v>41351149.859999999</v>
      </c>
      <c r="D7" s="38">
        <f>SUM(D8:D19)</f>
        <v>-45530.32</v>
      </c>
      <c r="E7" s="38">
        <f>SUM(E8:E19)</f>
        <v>41305619.539999999</v>
      </c>
      <c r="F7" s="6">
        <f>SUM(F8:F19)</f>
        <v>14577279.050000001</v>
      </c>
      <c r="G7" s="6">
        <f>SUM(G8:G19)</f>
        <v>6186075.96</v>
      </c>
    </row>
    <row r="8" spans="1:7" x14ac:dyDescent="0.25">
      <c r="A8" s="17" t="s">
        <v>5</v>
      </c>
      <c r="B8" s="18" t="s">
        <v>6</v>
      </c>
      <c r="C8" s="20">
        <v>1553772.65</v>
      </c>
      <c r="D8" s="31"/>
      <c r="E8" s="31">
        <f>C8+D8</f>
        <v>1553772.65</v>
      </c>
      <c r="F8" s="20">
        <v>0</v>
      </c>
      <c r="G8" s="19"/>
    </row>
    <row r="9" spans="1:7" x14ac:dyDescent="0.25">
      <c r="A9" s="17" t="s">
        <v>7</v>
      </c>
      <c r="B9" s="18" t="s">
        <v>8</v>
      </c>
      <c r="C9" s="20">
        <v>765732.84</v>
      </c>
      <c r="D9" s="31"/>
      <c r="E9" s="31">
        <f t="shared" ref="E9:E19" si="0">C9+D9</f>
        <v>765732.84</v>
      </c>
      <c r="F9" s="20">
        <v>0</v>
      </c>
      <c r="G9" s="19"/>
    </row>
    <row r="10" spans="1:7" x14ac:dyDescent="0.25">
      <c r="A10" s="17" t="s">
        <v>9</v>
      </c>
      <c r="B10" s="18" t="s">
        <v>8</v>
      </c>
      <c r="C10" s="20">
        <v>0</v>
      </c>
      <c r="D10" s="31"/>
      <c r="E10" s="31">
        <f t="shared" si="0"/>
        <v>0</v>
      </c>
      <c r="F10" s="20">
        <v>0</v>
      </c>
      <c r="G10" s="19"/>
    </row>
    <row r="11" spans="1:7" ht="30" x14ac:dyDescent="0.25">
      <c r="A11" s="21" t="s">
        <v>10</v>
      </c>
      <c r="B11" s="22" t="s">
        <v>40</v>
      </c>
      <c r="C11" s="20">
        <v>63486.2</v>
      </c>
      <c r="D11" s="31"/>
      <c r="E11" s="31">
        <f t="shared" si="0"/>
        <v>63486.2</v>
      </c>
      <c r="F11" s="20">
        <v>0</v>
      </c>
      <c r="G11" s="19"/>
    </row>
    <row r="12" spans="1:7" ht="30" x14ac:dyDescent="0.25">
      <c r="A12" s="21" t="s">
        <v>11</v>
      </c>
      <c r="B12" s="22" t="s">
        <v>40</v>
      </c>
      <c r="C12" s="20">
        <v>56037.15</v>
      </c>
      <c r="D12" s="31"/>
      <c r="E12" s="31">
        <f t="shared" si="0"/>
        <v>56037.15</v>
      </c>
      <c r="F12" s="20">
        <v>0</v>
      </c>
      <c r="G12" s="19"/>
    </row>
    <row r="13" spans="1:7" x14ac:dyDescent="0.25">
      <c r="A13" s="30" t="s">
        <v>50</v>
      </c>
      <c r="B13" s="24" t="s">
        <v>51</v>
      </c>
      <c r="C13" s="31">
        <v>88000</v>
      </c>
      <c r="D13" s="31">
        <v>-45530.32</v>
      </c>
      <c r="E13" s="31">
        <f t="shared" si="0"/>
        <v>42469.68</v>
      </c>
      <c r="F13" s="31"/>
      <c r="G13" s="32"/>
    </row>
    <row r="14" spans="1:7" ht="30" x14ac:dyDescent="0.25">
      <c r="A14" s="21" t="s">
        <v>25</v>
      </c>
      <c r="B14" s="22" t="s">
        <v>40</v>
      </c>
      <c r="C14" s="20">
        <v>2675398.02</v>
      </c>
      <c r="D14" s="31"/>
      <c r="E14" s="31">
        <f t="shared" si="0"/>
        <v>2675398.02</v>
      </c>
      <c r="F14" s="20">
        <v>200000</v>
      </c>
      <c r="G14" s="19"/>
    </row>
    <row r="15" spans="1:7" ht="30" x14ac:dyDescent="0.25">
      <c r="A15" s="21" t="s">
        <v>44</v>
      </c>
      <c r="B15" s="22" t="s">
        <v>40</v>
      </c>
      <c r="C15" s="20">
        <v>112000</v>
      </c>
      <c r="D15" s="31"/>
      <c r="E15" s="31">
        <f t="shared" si="0"/>
        <v>112000</v>
      </c>
      <c r="F15" s="20"/>
      <c r="G15" s="19"/>
    </row>
    <row r="16" spans="1:7" x14ac:dyDescent="0.25">
      <c r="A16" s="21" t="s">
        <v>45</v>
      </c>
      <c r="B16" s="18" t="s">
        <v>12</v>
      </c>
      <c r="C16" s="20">
        <v>1528000</v>
      </c>
      <c r="D16" s="31"/>
      <c r="E16" s="31">
        <f t="shared" si="0"/>
        <v>1528000</v>
      </c>
      <c r="F16" s="20">
        <v>5587000</v>
      </c>
      <c r="G16" s="19"/>
    </row>
    <row r="17" spans="1:9" x14ac:dyDescent="0.25">
      <c r="A17" s="21" t="s">
        <v>46</v>
      </c>
      <c r="B17" s="18" t="s">
        <v>13</v>
      </c>
      <c r="C17" s="20">
        <v>20000</v>
      </c>
      <c r="D17" s="31"/>
      <c r="E17" s="31">
        <f t="shared" si="0"/>
        <v>20000</v>
      </c>
      <c r="F17" s="20">
        <v>0</v>
      </c>
      <c r="G17" s="19"/>
    </row>
    <row r="18" spans="1:9" x14ac:dyDescent="0.25">
      <c r="A18" s="23" t="s">
        <v>14</v>
      </c>
      <c r="B18" s="24" t="s">
        <v>49</v>
      </c>
      <c r="C18" s="19">
        <v>10385150</v>
      </c>
      <c r="D18" s="32"/>
      <c r="E18" s="31">
        <f t="shared" si="0"/>
        <v>10385150</v>
      </c>
      <c r="F18" s="20">
        <v>2338891.0699999998</v>
      </c>
      <c r="G18" s="20">
        <v>4009536.94</v>
      </c>
      <c r="I18" s="3"/>
    </row>
    <row r="19" spans="1:9" x14ac:dyDescent="0.25">
      <c r="A19" s="23" t="s">
        <v>38</v>
      </c>
      <c r="B19" s="24" t="s">
        <v>39</v>
      </c>
      <c r="C19" s="19">
        <v>24103573</v>
      </c>
      <c r="D19" s="32"/>
      <c r="E19" s="31">
        <f t="shared" si="0"/>
        <v>24103573</v>
      </c>
      <c r="F19" s="20">
        <v>6451387.9800000004</v>
      </c>
      <c r="G19" s="20">
        <v>2176539.02</v>
      </c>
      <c r="I19" s="3"/>
    </row>
    <row r="20" spans="1:9" ht="19.5" thickBot="1" x14ac:dyDescent="0.3">
      <c r="A20" s="12"/>
      <c r="B20" s="13" t="s">
        <v>15</v>
      </c>
      <c r="C20" s="36">
        <f>C4+C7</f>
        <v>41431149.859999999</v>
      </c>
      <c r="D20" s="36">
        <f>D4+D7</f>
        <v>-45530.32</v>
      </c>
      <c r="E20" s="36">
        <f>E4+E7</f>
        <v>41385619.539999999</v>
      </c>
      <c r="F20" s="36">
        <f>F4+F7</f>
        <v>14577279.050000001</v>
      </c>
      <c r="G20" s="36">
        <f>G4+G7</f>
        <v>6186075.96</v>
      </c>
    </row>
    <row r="21" spans="1:9" ht="15.75" thickTop="1" x14ac:dyDescent="0.25">
      <c r="C21" s="34"/>
      <c r="D21" s="34"/>
      <c r="E21" s="34"/>
      <c r="F21" s="34"/>
      <c r="G21" s="35"/>
    </row>
    <row r="22" spans="1:9" ht="18.75" x14ac:dyDescent="0.25">
      <c r="A22" s="1"/>
      <c r="B22" s="14" t="s">
        <v>16</v>
      </c>
      <c r="C22" s="26" t="s">
        <v>32</v>
      </c>
      <c r="D22" s="37" t="s">
        <v>54</v>
      </c>
      <c r="E22" s="37" t="s">
        <v>55</v>
      </c>
      <c r="F22" s="26" t="s">
        <v>33</v>
      </c>
      <c r="G22" s="28"/>
    </row>
    <row r="23" spans="1:9" x14ac:dyDescent="0.25">
      <c r="A23" s="17" t="s">
        <v>17</v>
      </c>
      <c r="B23" s="18" t="s">
        <v>18</v>
      </c>
      <c r="C23" s="19">
        <v>2332138.71</v>
      </c>
      <c r="D23" s="32"/>
      <c r="E23" s="32">
        <f>C23+D23</f>
        <v>2332138.71</v>
      </c>
      <c r="F23" s="19">
        <f>700000+238000+550000</f>
        <v>1488000</v>
      </c>
      <c r="G23" s="19"/>
    </row>
    <row r="24" spans="1:9" x14ac:dyDescent="0.25">
      <c r="A24" s="25" t="s">
        <v>19</v>
      </c>
      <c r="B24" s="18" t="s">
        <v>27</v>
      </c>
      <c r="C24" s="19"/>
      <c r="D24" s="32"/>
      <c r="E24" s="32">
        <f t="shared" ref="E24:E32" si="1">C24+D24</f>
        <v>0</v>
      </c>
      <c r="F24" s="19"/>
      <c r="G24" s="19">
        <v>3000000</v>
      </c>
    </row>
    <row r="25" spans="1:9" x14ac:dyDescent="0.25">
      <c r="A25" s="25" t="s">
        <v>20</v>
      </c>
      <c r="B25" s="18" t="s">
        <v>28</v>
      </c>
      <c r="C25" s="19">
        <v>50852.98</v>
      </c>
      <c r="D25" s="32"/>
      <c r="E25" s="32">
        <f t="shared" si="1"/>
        <v>50852.98</v>
      </c>
      <c r="F25" s="19">
        <f>378000+200000+5891.07</f>
        <v>583891.06999999995</v>
      </c>
      <c r="G25" s="19"/>
    </row>
    <row r="26" spans="1:9" x14ac:dyDescent="0.25">
      <c r="A26" s="25" t="s">
        <v>21</v>
      </c>
      <c r="B26" s="18" t="s">
        <v>29</v>
      </c>
      <c r="C26" s="19"/>
      <c r="D26" s="32"/>
      <c r="E26" s="32">
        <f t="shared" si="1"/>
        <v>0</v>
      </c>
      <c r="F26" s="19">
        <v>1167002.0900000001</v>
      </c>
      <c r="G26" s="19">
        <v>1009536.94</v>
      </c>
    </row>
    <row r="27" spans="1:9" x14ac:dyDescent="0.25">
      <c r="A27" s="33" t="s">
        <v>22</v>
      </c>
      <c r="B27" s="18" t="s">
        <v>52</v>
      </c>
      <c r="C27" s="32">
        <v>45530.32</v>
      </c>
      <c r="D27" s="32">
        <v>-45530.32</v>
      </c>
      <c r="E27" s="32">
        <f t="shared" si="1"/>
        <v>0</v>
      </c>
      <c r="F27" s="32"/>
      <c r="G27" s="32"/>
    </row>
    <row r="28" spans="1:9" x14ac:dyDescent="0.25">
      <c r="A28" s="25" t="s">
        <v>34</v>
      </c>
      <c r="B28" s="18" t="s">
        <v>36</v>
      </c>
      <c r="C28" s="19">
        <v>10118150</v>
      </c>
      <c r="D28" s="32"/>
      <c r="E28" s="32">
        <f t="shared" si="1"/>
        <v>10118150</v>
      </c>
      <c r="F28" s="19"/>
      <c r="G28" s="19"/>
    </row>
    <row r="29" spans="1:9" x14ac:dyDescent="0.25">
      <c r="A29" s="25" t="s">
        <v>35</v>
      </c>
      <c r="B29" s="18" t="s">
        <v>37</v>
      </c>
      <c r="C29" s="19">
        <f>21603573</f>
        <v>21603573</v>
      </c>
      <c r="D29" s="32"/>
      <c r="E29" s="32">
        <f t="shared" si="1"/>
        <v>21603573</v>
      </c>
      <c r="F29" s="19"/>
      <c r="G29" s="19"/>
    </row>
    <row r="30" spans="1:9" x14ac:dyDescent="0.25">
      <c r="A30" s="25" t="s">
        <v>23</v>
      </c>
      <c r="B30" s="18" t="s">
        <v>30</v>
      </c>
      <c r="C30" s="19">
        <v>56037.15</v>
      </c>
      <c r="D30" s="32"/>
      <c r="E30" s="32">
        <f t="shared" si="1"/>
        <v>56037.15</v>
      </c>
      <c r="F30" s="19"/>
      <c r="G30" s="19">
        <f>G19</f>
        <v>2176539.02</v>
      </c>
    </row>
    <row r="31" spans="1:9" x14ac:dyDescent="0.25">
      <c r="A31" s="25" t="s">
        <v>26</v>
      </c>
      <c r="B31" s="18" t="s">
        <v>31</v>
      </c>
      <c r="C31" s="19">
        <v>2984867.7</v>
      </c>
      <c r="D31" s="32"/>
      <c r="E31" s="32">
        <f t="shared" si="1"/>
        <v>2984867.7</v>
      </c>
      <c r="F31" s="19">
        <f>3000000+2284385.89+F14</f>
        <v>5484385.8900000006</v>
      </c>
      <c r="G31" s="19"/>
    </row>
    <row r="32" spans="1:9" x14ac:dyDescent="0.25">
      <c r="A32" s="25" t="s">
        <v>48</v>
      </c>
      <c r="B32" s="18" t="s">
        <v>47</v>
      </c>
      <c r="C32" s="19">
        <f>C5+C6+C15+C16+C17+2500000</f>
        <v>4240000</v>
      </c>
      <c r="D32" s="32"/>
      <c r="E32" s="32">
        <f t="shared" si="1"/>
        <v>4240000</v>
      </c>
      <c r="F32" s="29">
        <f>F16+267000</f>
        <v>5854000</v>
      </c>
      <c r="G32" s="29"/>
    </row>
    <row r="33" spans="1:7" ht="19.5" thickBot="1" x14ac:dyDescent="0.3">
      <c r="A33" s="12"/>
      <c r="B33" s="13" t="s">
        <v>24</v>
      </c>
      <c r="C33" s="36">
        <f>SUM(C23:C32)</f>
        <v>41431149.859999999</v>
      </c>
      <c r="D33" s="36">
        <f>SUM(D23:D32)</f>
        <v>-45530.32</v>
      </c>
      <c r="E33" s="36">
        <f>SUM(E23:E32)</f>
        <v>41385619.539999999</v>
      </c>
      <c r="F33" s="36">
        <f t="shared" ref="F33:G33" si="2">SUM(F23:F32)</f>
        <v>14577279.050000001</v>
      </c>
      <c r="G33" s="36">
        <f t="shared" si="2"/>
        <v>6186075.96</v>
      </c>
    </row>
    <row r="34" spans="1:7" ht="15.75" thickTop="1" x14ac:dyDescent="0.25"/>
    <row r="35" spans="1:7" x14ac:dyDescent="0.25">
      <c r="B35" s="15"/>
    </row>
  </sheetData>
  <mergeCells count="1">
    <mergeCell ref="A1:G2"/>
  </mergeCells>
  <phoneticPr fontId="8" type="noConversion"/>
  <pageMargins left="0.32" right="0.47" top="0.74803149606299213" bottom="0.74803149606299213" header="0.31496062992125984" footer="0.31496062992125984"/>
  <pageSetup paperSize="9" scale="75" orientation="portrait" r:id="rId1"/>
  <ignoredErrors>
    <ignoredError sqref="C4" formulaRange="1"/>
    <ignoredError sqref="E4:E7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PREVENTIVO 26-28 FONTE APP.VERG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Susanna Defant</dc:creator>
  <cp:lastModifiedBy>Emanuela Vicentini</cp:lastModifiedBy>
  <cp:lastPrinted>2026-01-27T08:58:19Z</cp:lastPrinted>
  <dcterms:created xsi:type="dcterms:W3CDTF">2024-11-08T09:45:34Z</dcterms:created>
  <dcterms:modified xsi:type="dcterms:W3CDTF">2026-09-10T09:47:04Z</dcterms:modified>
</cp:coreProperties>
</file>