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5\Amministrazione Trasparente\Ragioneria\"/>
    </mc:Choice>
  </mc:AlternateContent>
  <xr:revisionPtr revIDLastSave="0" documentId="8_{14B5C2D6-1599-4B84-A2CC-8094F408092D}" xr6:coauthVersionLast="47" xr6:coauthVersionMax="47" xr10:uidLastSave="{00000000-0000-0000-0000-000000000000}"/>
  <bookViews>
    <workbookView xWindow="-120" yWindow="-120" windowWidth="29040" windowHeight="15720" activeTab="2" xr2:uid="{94F62149-3EEB-459E-AF37-9990EE7640D0}"/>
  </bookViews>
  <sheets>
    <sheet name="2025" sheetId="1" r:id="rId1"/>
    <sheet name="2026" sheetId="2" r:id="rId2"/>
    <sheet name="2027" sheetId="3" r:id="rId3"/>
  </sheets>
  <externalReferences>
    <externalReference r:id="rId4"/>
  </externalReferences>
  <definedNames>
    <definedName name="_xlnm.Print_Titles" localSheetId="0">'2025'!$1:$1</definedName>
    <definedName name="_xlnm.Print_Titles" localSheetId="1">'2026'!$1:$1</definedName>
    <definedName name="_xlnm.Print_Titles" localSheetId="2">'2027'!$1:$1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3" l="1"/>
  <c r="D81" i="3"/>
  <c r="D80" i="3"/>
  <c r="D79" i="3"/>
  <c r="E79" i="3" s="1"/>
  <c r="E78" i="3" s="1"/>
  <c r="C78" i="3"/>
  <c r="D77" i="3"/>
  <c r="E77" i="3" s="1"/>
  <c r="D76" i="3"/>
  <c r="E76" i="3" s="1"/>
  <c r="D75" i="3"/>
  <c r="E75" i="3" s="1"/>
  <c r="C74" i="3"/>
  <c r="E73" i="3"/>
  <c r="D72" i="3"/>
  <c r="E72" i="3" s="1"/>
  <c r="D71" i="3"/>
  <c r="D70" i="3" s="1"/>
  <c r="C70" i="3"/>
  <c r="E69" i="3"/>
  <c r="E68" i="3"/>
  <c r="E67" i="3"/>
  <c r="E66" i="3"/>
  <c r="D65" i="3"/>
  <c r="C65" i="3"/>
  <c r="E64" i="3"/>
  <c r="E63" i="3"/>
  <c r="E62" i="3" s="1"/>
  <c r="D62" i="3"/>
  <c r="C62" i="3"/>
  <c r="E61" i="3"/>
  <c r="E60" i="3"/>
  <c r="E59" i="3"/>
  <c r="E58" i="3"/>
  <c r="E57" i="3"/>
  <c r="D56" i="3"/>
  <c r="C56" i="3"/>
  <c r="E55" i="3"/>
  <c r="C54" i="3"/>
  <c r="E54" i="3" s="1"/>
  <c r="E53" i="3"/>
  <c r="E52" i="3"/>
  <c r="D51" i="3"/>
  <c r="C50" i="3"/>
  <c r="C47" i="3" s="1"/>
  <c r="E49" i="3"/>
  <c r="E48" i="3"/>
  <c r="D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D30" i="3"/>
  <c r="C30" i="3"/>
  <c r="E29" i="3"/>
  <c r="D28" i="3"/>
  <c r="D27" i="3" s="1"/>
  <c r="C28" i="3"/>
  <c r="C27" i="3"/>
  <c r="D24" i="3"/>
  <c r="E24" i="3" s="1"/>
  <c r="D23" i="3"/>
  <c r="E23" i="3" s="1"/>
  <c r="D22" i="3"/>
  <c r="E22" i="3" s="1"/>
  <c r="D21" i="3"/>
  <c r="E21" i="3" s="1"/>
  <c r="C20" i="3"/>
  <c r="E19" i="3"/>
  <c r="E18" i="3"/>
  <c r="D18" i="3"/>
  <c r="C18" i="3"/>
  <c r="E17" i="3"/>
  <c r="E16" i="3"/>
  <c r="D15" i="3"/>
  <c r="D13" i="3" s="1"/>
  <c r="D14" i="3"/>
  <c r="E14" i="3" s="1"/>
  <c r="C13" i="3"/>
  <c r="D12" i="3"/>
  <c r="C12" i="3"/>
  <c r="C9" i="3" s="1"/>
  <c r="D11" i="3"/>
  <c r="E11" i="3" s="1"/>
  <c r="E10" i="3"/>
  <c r="D8" i="3"/>
  <c r="E8" i="3" s="1"/>
  <c r="E7" i="3"/>
  <c r="E6" i="3"/>
  <c r="D5" i="3"/>
  <c r="E5" i="3" s="1"/>
  <c r="C4" i="3"/>
  <c r="E3" i="3"/>
  <c r="E2" i="3"/>
  <c r="D2" i="3"/>
  <c r="C2" i="3"/>
  <c r="D82" i="2"/>
  <c r="D81" i="2"/>
  <c r="D80" i="2"/>
  <c r="D79" i="2"/>
  <c r="E79" i="2" s="1"/>
  <c r="E78" i="2" s="1"/>
  <c r="C78" i="2"/>
  <c r="D77" i="2"/>
  <c r="E77" i="2" s="1"/>
  <c r="D76" i="2"/>
  <c r="E76" i="2" s="1"/>
  <c r="D75" i="2"/>
  <c r="E75" i="2" s="1"/>
  <c r="C74" i="2"/>
  <c r="E73" i="2"/>
  <c r="D72" i="2"/>
  <c r="E72" i="2" s="1"/>
  <c r="D71" i="2"/>
  <c r="D70" i="2" s="1"/>
  <c r="C70" i="2"/>
  <c r="E69" i="2"/>
  <c r="E68" i="2"/>
  <c r="E67" i="2"/>
  <c r="E66" i="2"/>
  <c r="D65" i="2"/>
  <c r="C65" i="2"/>
  <c r="E64" i="2"/>
  <c r="E63" i="2"/>
  <c r="E62" i="2"/>
  <c r="D62" i="2"/>
  <c r="C62" i="2"/>
  <c r="E61" i="2"/>
  <c r="E60" i="2"/>
  <c r="E59" i="2"/>
  <c r="E58" i="2"/>
  <c r="E57" i="2"/>
  <c r="D56" i="2"/>
  <c r="C56" i="2"/>
  <c r="E55" i="2"/>
  <c r="C54" i="2"/>
  <c r="E54" i="2" s="1"/>
  <c r="E53" i="2"/>
  <c r="E52" i="2"/>
  <c r="D51" i="2"/>
  <c r="C50" i="2"/>
  <c r="C47" i="2" s="1"/>
  <c r="E49" i="2"/>
  <c r="E48" i="2"/>
  <c r="D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D30" i="2"/>
  <c r="C30" i="2"/>
  <c r="E29" i="2"/>
  <c r="D28" i="2"/>
  <c r="D27" i="2" s="1"/>
  <c r="C28" i="2"/>
  <c r="C27" i="2" s="1"/>
  <c r="D24" i="2"/>
  <c r="E24" i="2" s="1"/>
  <c r="D23" i="2"/>
  <c r="E23" i="2" s="1"/>
  <c r="D22" i="2"/>
  <c r="D21" i="2"/>
  <c r="E21" i="2" s="1"/>
  <c r="C20" i="2"/>
  <c r="E19" i="2"/>
  <c r="E18" i="2" s="1"/>
  <c r="D18" i="2"/>
  <c r="C18" i="2"/>
  <c r="E17" i="2"/>
  <c r="E16" i="2"/>
  <c r="D15" i="2"/>
  <c r="E15" i="2" s="1"/>
  <c r="D14" i="2"/>
  <c r="E14" i="2" s="1"/>
  <c r="C13" i="2"/>
  <c r="D12" i="2"/>
  <c r="C12" i="2"/>
  <c r="C9" i="2" s="1"/>
  <c r="D11" i="2"/>
  <c r="E10" i="2"/>
  <c r="D8" i="2"/>
  <c r="E8" i="2" s="1"/>
  <c r="E7" i="2"/>
  <c r="E6" i="2"/>
  <c r="D5" i="2"/>
  <c r="E5" i="2" s="1"/>
  <c r="C4" i="2"/>
  <c r="E3" i="2"/>
  <c r="E2" i="2"/>
  <c r="D2" i="2"/>
  <c r="C2" i="2"/>
  <c r="D82" i="1"/>
  <c r="D81" i="1"/>
  <c r="D80" i="1"/>
  <c r="D79" i="1"/>
  <c r="E79" i="1" s="1"/>
  <c r="E78" i="1" s="1"/>
  <c r="C78" i="1"/>
  <c r="D77" i="1"/>
  <c r="E77" i="1" s="1"/>
  <c r="D76" i="1"/>
  <c r="C74" i="1"/>
  <c r="D75" i="1"/>
  <c r="E75" i="1" s="1"/>
  <c r="E73" i="1"/>
  <c r="D72" i="1"/>
  <c r="D71" i="1"/>
  <c r="D70" i="1" s="1"/>
  <c r="C70" i="1"/>
  <c r="D65" i="1"/>
  <c r="E67" i="1"/>
  <c r="E66" i="1"/>
  <c r="E64" i="1"/>
  <c r="E63" i="1"/>
  <c r="E61" i="1"/>
  <c r="E60" i="1"/>
  <c r="E59" i="1"/>
  <c r="E58" i="1"/>
  <c r="E57" i="1"/>
  <c r="E55" i="1"/>
  <c r="C54" i="1"/>
  <c r="C51" i="1" s="1"/>
  <c r="E53" i="1"/>
  <c r="E52" i="1"/>
  <c r="E50" i="1"/>
  <c r="D47" i="1"/>
  <c r="E49" i="1"/>
  <c r="E48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2" i="1"/>
  <c r="D28" i="1"/>
  <c r="D27" i="1" s="1"/>
  <c r="C28" i="1"/>
  <c r="C27" i="1" s="1"/>
  <c r="D24" i="1"/>
  <c r="E24" i="1" s="1"/>
  <c r="D23" i="1"/>
  <c r="E23" i="1" s="1"/>
  <c r="D22" i="1"/>
  <c r="E22" i="1" s="1"/>
  <c r="D21" i="1"/>
  <c r="E21" i="1" s="1"/>
  <c r="D18" i="1"/>
  <c r="C18" i="1"/>
  <c r="E17" i="1"/>
  <c r="E16" i="1"/>
  <c r="D15" i="1"/>
  <c r="E15" i="1" s="1"/>
  <c r="D14" i="1"/>
  <c r="E14" i="1" s="1"/>
  <c r="D12" i="1"/>
  <c r="C12" i="1"/>
  <c r="C9" i="1" s="1"/>
  <c r="D11" i="1"/>
  <c r="E11" i="1"/>
  <c r="D8" i="1"/>
  <c r="E6" i="1"/>
  <c r="D5" i="1"/>
  <c r="E5" i="1"/>
  <c r="D2" i="1"/>
  <c r="C2" i="1"/>
  <c r="E51" i="3" l="1"/>
  <c r="D20" i="2"/>
  <c r="E4" i="3"/>
  <c r="D4" i="3"/>
  <c r="D4" i="2"/>
  <c r="C51" i="2"/>
  <c r="C83" i="2" s="1"/>
  <c r="D78" i="3"/>
  <c r="D9" i="1"/>
  <c r="E15" i="3"/>
  <c r="E13" i="3" s="1"/>
  <c r="D74" i="3"/>
  <c r="D83" i="3" s="1"/>
  <c r="D78" i="2"/>
  <c r="D9" i="2"/>
  <c r="D25" i="2" s="1"/>
  <c r="D4" i="1"/>
  <c r="E12" i="2"/>
  <c r="E65" i="3"/>
  <c r="E56" i="3"/>
  <c r="E30" i="3"/>
  <c r="C25" i="3"/>
  <c r="E74" i="3"/>
  <c r="E20" i="3"/>
  <c r="E12" i="3"/>
  <c r="E9" i="3" s="1"/>
  <c r="E50" i="3"/>
  <c r="E47" i="3" s="1"/>
  <c r="E28" i="3"/>
  <c r="E27" i="3" s="1"/>
  <c r="E71" i="3"/>
  <c r="E70" i="3" s="1"/>
  <c r="C51" i="3"/>
  <c r="C83" i="3" s="1"/>
  <c r="D20" i="3"/>
  <c r="D9" i="3"/>
  <c r="D25" i="3" s="1"/>
  <c r="E65" i="2"/>
  <c r="E56" i="2"/>
  <c r="E51" i="2"/>
  <c r="E30" i="2"/>
  <c r="E13" i="2"/>
  <c r="C25" i="2"/>
  <c r="E4" i="2"/>
  <c r="E74" i="2"/>
  <c r="E22" i="2"/>
  <c r="E20" i="2" s="1"/>
  <c r="E11" i="2"/>
  <c r="E9" i="2" s="1"/>
  <c r="E28" i="2"/>
  <c r="E27" i="2" s="1"/>
  <c r="E50" i="2"/>
  <c r="E47" i="2" s="1"/>
  <c r="E71" i="2"/>
  <c r="E70" i="2" s="1"/>
  <c r="D13" i="2"/>
  <c r="D74" i="2"/>
  <c r="D13" i="1"/>
  <c r="D25" i="1" s="1"/>
  <c r="E8" i="1"/>
  <c r="E54" i="1"/>
  <c r="E51" i="1" s="1"/>
  <c r="E62" i="1"/>
  <c r="C56" i="1"/>
  <c r="E56" i="1"/>
  <c r="E12" i="1"/>
  <c r="E33" i="1"/>
  <c r="D51" i="1"/>
  <c r="D56" i="1"/>
  <c r="C62" i="1"/>
  <c r="D30" i="1"/>
  <c r="C65" i="1"/>
  <c r="E7" i="1"/>
  <c r="C13" i="1"/>
  <c r="C47" i="1"/>
  <c r="E68" i="1"/>
  <c r="E76" i="1"/>
  <c r="E74" i="1" s="1"/>
  <c r="C30" i="1"/>
  <c r="E31" i="1"/>
  <c r="E71" i="1"/>
  <c r="E10" i="1"/>
  <c r="D20" i="1"/>
  <c r="E29" i="1"/>
  <c r="D62" i="1"/>
  <c r="E69" i="1"/>
  <c r="D78" i="1"/>
  <c r="E20" i="1"/>
  <c r="E47" i="1"/>
  <c r="E13" i="1"/>
  <c r="E72" i="1"/>
  <c r="E19" i="1"/>
  <c r="E18" i="1" s="1"/>
  <c r="E3" i="1"/>
  <c r="E2" i="1" s="1"/>
  <c r="E28" i="1"/>
  <c r="C20" i="1"/>
  <c r="D74" i="1"/>
  <c r="C4" i="1"/>
  <c r="D83" i="2" l="1"/>
  <c r="D84" i="2" s="1"/>
  <c r="E4" i="1"/>
  <c r="E25" i="3"/>
  <c r="D84" i="3"/>
  <c r="C84" i="3"/>
  <c r="E83" i="3"/>
  <c r="C84" i="2"/>
  <c r="E25" i="2"/>
  <c r="E83" i="2"/>
  <c r="E65" i="1"/>
  <c r="D83" i="1"/>
  <c r="E30" i="1"/>
  <c r="C83" i="1"/>
  <c r="E27" i="1"/>
  <c r="C25" i="1"/>
  <c r="E9" i="1"/>
  <c r="E70" i="1"/>
  <c r="E84" i="3" l="1"/>
  <c r="E25" i="1"/>
  <c r="E84" i="2"/>
  <c r="D84" i="1"/>
  <c r="E83" i="1"/>
  <c r="C84" i="1"/>
  <c r="E84" i="1" l="1"/>
</calcChain>
</file>

<file path=xl/sharedStrings.xml><?xml version="1.0" encoding="utf-8"?>
<sst xmlns="http://schemas.openxmlformats.org/spreadsheetml/2006/main" count="450" uniqueCount="154">
  <si>
    <t>MACROVOCE</t>
  </si>
  <si>
    <t>DESCRIZIONE MACROVOCE</t>
  </si>
  <si>
    <t>PROVENTI DI NATURA TRIBUTARIA</t>
  </si>
  <si>
    <t>030001</t>
  </si>
  <si>
    <t>TASSA REGIONALE PER IL DIRITTO ALLO STUDIO UNIVERSITARIO</t>
  </si>
  <si>
    <t>RICAVI DELLE VENDITE E DELLE PRESTAZIONI E PROVENTI DA SERVIZI PUBBLICI</t>
  </si>
  <si>
    <t>031001</t>
  </si>
  <si>
    <t>RICAVI DALLA VENDITA DI BENI</t>
  </si>
  <si>
    <t>031002</t>
  </si>
  <si>
    <t>RICAVI DERIVANTI DALLA GESTIONE DEL SERVIZIO ABITATIVO</t>
  </si>
  <si>
    <t>031003</t>
  </si>
  <si>
    <t>RICAVI DERIVANTI DALLA GESTIONE DEGLI ALTRI BENI IMMOBILI</t>
  </si>
  <si>
    <t>031004</t>
  </si>
  <si>
    <t>RICAVI DALLA VENDITA DI ALTRI SERVIZI</t>
  </si>
  <si>
    <t>PROVENTI DA TRASFERIMENTI E CONTRIBUTI</t>
  </si>
  <si>
    <t>032001</t>
  </si>
  <si>
    <t>TRASFERIMENTI CORRENTI DA AMMINISTRAZIONI PUBBLICHE</t>
  </si>
  <si>
    <t>032002</t>
  </si>
  <si>
    <t>TRASFERIMENTI CORRENTI DA SOGGETTI PRIVATI</t>
  </si>
  <si>
    <t>032004</t>
  </si>
  <si>
    <t>QUOTA ANNUALE DI CONTRIBUTI AGLI INVESTIMENTI DA AMMINISTRAZIONI PUBBLICHE</t>
  </si>
  <si>
    <t>ALTRI RICAVI E PROVENTI DIVERSI</t>
  </si>
  <si>
    <t>034001</t>
  </si>
  <si>
    <t>INDENNIZZI DI ASSICURAZIONE</t>
  </si>
  <si>
    <t>034002</t>
  </si>
  <si>
    <t>PROVENTI DERIVANTI DALL'ATTIVITA' DI CONTROLLO E REPRESSIONE DELLE IRREGOLARITA' E DEGLI ILLECITI</t>
  </si>
  <si>
    <t>034003</t>
  </si>
  <si>
    <t>PROVENTI DA RIMBORSI</t>
  </si>
  <si>
    <t>034004</t>
  </si>
  <si>
    <t>ALTRI PROVENTI</t>
  </si>
  <si>
    <t>PROVENTI FINANZIARI</t>
  </si>
  <si>
    <t>036001</t>
  </si>
  <si>
    <t>INTERESSI ATTIVI</t>
  </si>
  <si>
    <t>PROVENTI STRAORDINARI</t>
  </si>
  <si>
    <t>037001</t>
  </si>
  <si>
    <t>INSUSSISTENZE DEL PASSIVO</t>
  </si>
  <si>
    <t>037002</t>
  </si>
  <si>
    <t>SOPRAVVENIENZE ATTIVE</t>
  </si>
  <si>
    <t>037003</t>
  </si>
  <si>
    <t>PLUSVALENZE</t>
  </si>
  <si>
    <t>037004</t>
  </si>
  <si>
    <t>ALTRI PROVENTI STRAORDINARI</t>
  </si>
  <si>
    <t>COMPONENTI POSITIVI DELLA GESTIONE</t>
  </si>
  <si>
    <t>ACQUISTO DI MATERIE PRIME E/O BENI DI CONSUMO</t>
  </si>
  <si>
    <t>040001</t>
  </si>
  <si>
    <t>GIORNALI, RIVISTE E PUBBLICAZIONI</t>
  </si>
  <si>
    <t>040002</t>
  </si>
  <si>
    <t>ALTRI BENI DI CONSUMO</t>
  </si>
  <si>
    <t>PRESTAZIONI DI SERVIZI</t>
  </si>
  <si>
    <t>041001</t>
  </si>
  <si>
    <t>ORGANI E INCARICHI ISTITUZIONALI DELL'AMMINISTRAZIONE</t>
  </si>
  <si>
    <t>041002</t>
  </si>
  <si>
    <t>COSTI DI RAPPRESENTANZA, ORGANIZZAZIONE EVENTI, PUBBLICITA' E SERVIZI PER TRASFERTA</t>
  </si>
  <si>
    <t>041003</t>
  </si>
  <si>
    <t>AGGI DI RISCOSSIONE</t>
  </si>
  <si>
    <t>041004</t>
  </si>
  <si>
    <t>FORMAZIONE E ADDESTRAMENTO</t>
  </si>
  <si>
    <t>041005</t>
  </si>
  <si>
    <t>UTENZE E CANONI</t>
  </si>
  <si>
    <t>041006</t>
  </si>
  <si>
    <t>CANONI PER PROGETTI DI PARTENARIATO PUBBLICO PRIVATO</t>
  </si>
  <si>
    <t>041007</t>
  </si>
  <si>
    <t>MANUTENZIONE ORDINARIA E RIPARAZIONI</t>
  </si>
  <si>
    <t>041008</t>
  </si>
  <si>
    <t>CONSULENZE</t>
  </si>
  <si>
    <t>041009</t>
  </si>
  <si>
    <t>PRESTAZIONI PROFESSIONALI E SPECIALISTICHE</t>
  </si>
  <si>
    <t>041010</t>
  </si>
  <si>
    <t>LAVORO FLESSIBILE, QUOTA LSU E ACQUISTO DI SERVIZI DA AGENZIE DI LAVORO INTERINALE</t>
  </si>
  <si>
    <t>041011</t>
  </si>
  <si>
    <t>SERVIZI AUSILIARI</t>
  </si>
  <si>
    <t>041012</t>
  </si>
  <si>
    <t>SERVIZI DI RISTORAZIONE</t>
  </si>
  <si>
    <t>041013</t>
  </si>
  <si>
    <t>SERVIZI AMMINISTRATIVI</t>
  </si>
  <si>
    <t>041014</t>
  </si>
  <si>
    <t>SERVIZI FINANZIARI</t>
  </si>
  <si>
    <t>041015</t>
  </si>
  <si>
    <t>SERVIZI INFORMATICI E DI TELECOMUNICAZIONI</t>
  </si>
  <si>
    <t>041016</t>
  </si>
  <si>
    <t>COSTI PER ALTRI SERVIZI</t>
  </si>
  <si>
    <t>UTILIZZO DI BENI TERZI</t>
  </si>
  <si>
    <t>042001</t>
  </si>
  <si>
    <t>NOLEGGI E FITTI</t>
  </si>
  <si>
    <t>042002</t>
  </si>
  <si>
    <t>LICENZE</t>
  </si>
  <si>
    <t>042003</t>
  </si>
  <si>
    <t>DIRITTI REALI DI GODIMENTO E SERVITU' ONEROSE</t>
  </si>
  <si>
    <t>PERSONALE</t>
  </si>
  <si>
    <t>043001</t>
  </si>
  <si>
    <t>RETRIBUZIONI IN DENARO</t>
  </si>
  <si>
    <t>043002</t>
  </si>
  <si>
    <t>CONTRIBUTI EFFETTIVI A CARICO DELL'AMMINISTRAZIONE</t>
  </si>
  <si>
    <t>043003</t>
  </si>
  <si>
    <t>CONTRIBUTI SOCIALI FIGURATIVI</t>
  </si>
  <si>
    <t>043004</t>
  </si>
  <si>
    <t>ALTRI COSTI DEL PERSONALE</t>
  </si>
  <si>
    <t>ONERI DIVERSI DELLA GESTIONE</t>
  </si>
  <si>
    <t>044001</t>
  </si>
  <si>
    <t>IMPOSTE, TASSE E PROVENTI ASSIMILATI DI NATURA CORRENTE A CARICO DELL'ENTE</t>
  </si>
  <si>
    <t>044002</t>
  </si>
  <si>
    <t>PREMI DI ASSICURAZIONE</t>
  </si>
  <si>
    <t>044003</t>
  </si>
  <si>
    <t>COSTI PER RIMBORSI</t>
  </si>
  <si>
    <t>044004</t>
  </si>
  <si>
    <t>ALTRI COSTI DELLA GESTIONE</t>
  </si>
  <si>
    <t>044001I</t>
  </si>
  <si>
    <t>IMPOSTE E TASSE</t>
  </si>
  <si>
    <t>AMMORTAMENTI E SVALUTAZIONI</t>
  </si>
  <si>
    <t>045001</t>
  </si>
  <si>
    <t>AMMORTAMENTO DI IMMOBILIZZAZIONI MATERIALI</t>
  </si>
  <si>
    <t>045002</t>
  </si>
  <si>
    <t>AMMORTAMENTO DI IMMOBILIZZAZIONI IMMATERIALI</t>
  </si>
  <si>
    <t>COSTI PER TRASFERIMENTI E CONTRIBUTI</t>
  </si>
  <si>
    <t>046001</t>
  </si>
  <si>
    <t>TRASFERIMENTI CORRENTI A AMMINISTRAZIONI PUBBLICHE</t>
  </si>
  <si>
    <t>046002</t>
  </si>
  <si>
    <t>TRASFERIMENTI CORRENTI A STUDENTI</t>
  </si>
  <si>
    <t>046003</t>
  </si>
  <si>
    <t>TRASFERIMENTI CORRENTI AD ASSOCIAZIONI STUDENTESCHE</t>
  </si>
  <si>
    <t>046004</t>
  </si>
  <si>
    <t>TRASFERIMENTI CORRENTI A STUDENTI DA PAT</t>
  </si>
  <si>
    <t>ACCANTONAMENTI</t>
  </si>
  <si>
    <t>047001</t>
  </si>
  <si>
    <t>ACCANTONAMENTO A FONDO SVALUTAZIONE CREDITI</t>
  </si>
  <si>
    <t>047002</t>
  </si>
  <si>
    <t>ACCANTONAMENTO A FONDO RISCHI</t>
  </si>
  <si>
    <t>047003</t>
  </si>
  <si>
    <t>ALTRI ACCANTONAMENTI</t>
  </si>
  <si>
    <t>ONERI FINANZIARI</t>
  </si>
  <si>
    <t>048001</t>
  </si>
  <si>
    <t>ALTRI ONERI PER INTERESSI PAGATI AD AMMINISTRAZIONI PUBBLICHE</t>
  </si>
  <si>
    <t>048002</t>
  </si>
  <si>
    <t>ALTRI ONERI PER INTERESSI PAGATI AD ALTRI SOGGETTI</t>
  </si>
  <si>
    <t>048003</t>
  </si>
  <si>
    <t>ALTRI ONERI PER INTERESSI DIVERSI</t>
  </si>
  <si>
    <t>ONERI STRAORDINARI</t>
  </si>
  <si>
    <t>049001</t>
  </si>
  <si>
    <t>INSUSSISTENZE DELL'ATTIVO</t>
  </si>
  <si>
    <t>049002</t>
  </si>
  <si>
    <t>SOPRAVVENIENZE PASSIVE</t>
  </si>
  <si>
    <t>049003</t>
  </si>
  <si>
    <t>MINUSVALENZE</t>
  </si>
  <si>
    <t>049004</t>
  </si>
  <si>
    <t>ALTRI ONERI STRAORDINARI</t>
  </si>
  <si>
    <t>COMPONENTI NEGATIVI DELLA GESTIONE</t>
  </si>
  <si>
    <t>DIFFERENZA TRA RICAVI E COSTI</t>
  </si>
  <si>
    <t>AGG.TO 2025</t>
  </si>
  <si>
    <t>AGG.TO 2026</t>
  </si>
  <si>
    <t>2026</t>
  </si>
  <si>
    <t>2025</t>
  </si>
  <si>
    <t>2027</t>
  </si>
  <si>
    <t>AGG.TO 2027</t>
  </si>
  <si>
    <t>II VARIAZIONE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</si>
</sst>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\ #,##0.00;[Red]\-[$€-410]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indexed="8"/>
      <name val="Calibri"/>
      <family val="2"/>
    </font>
    <font>
      <b/>
      <i/>
      <u/>
      <sz val="11"/>
      <color indexed="8"/>
      <name val="Calibri"/>
      <family val="2"/>
    </font>
    <font>
      <b/>
      <i/>
      <sz val="16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7" fillId="0" borderId="0" applyNumberFormat="0" applyFill="0" applyBorder="0" applyProtection="0">
      <alignment horizontal="center"/>
    </xf>
    <xf numFmtId="0" fontId="7" fillId="0" borderId="0" applyNumberFormat="0" applyFill="0" applyBorder="0" applyProtection="0">
      <alignment horizontal="center" textRotation="90"/>
    </xf>
    <xf numFmtId="0" fontId="6" fillId="0" borderId="0" applyNumberFormat="0" applyFill="0" applyBorder="0" applyProtection="0"/>
    <xf numFmtId="164" fontId="6" fillId="0" borderId="0" applyFill="0" applyBorder="0" applyProtection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3" borderId="1" xfId="0" applyNumberFormat="1" applyFont="1" applyFill="1" applyBorder="1"/>
    <xf numFmtId="0" fontId="3" fillId="3" borderId="1" xfId="0" applyFont="1" applyFill="1" applyBorder="1"/>
    <xf numFmtId="4" fontId="3" fillId="3" borderId="1" xfId="0" applyNumberFormat="1" applyFont="1" applyFill="1" applyBorder="1"/>
    <xf numFmtId="0" fontId="3" fillId="0" borderId="0" xfId="0" applyFont="1"/>
    <xf numFmtId="49" fontId="3" fillId="0" borderId="1" xfId="0" applyNumberFormat="1" applyFont="1" applyBorder="1"/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quotePrefix="1" applyNumberFormat="1" applyFont="1" applyBorder="1"/>
    <xf numFmtId="49" fontId="3" fillId="2" borderId="1" xfId="0" applyNumberFormat="1" applyFont="1" applyFill="1" applyBorder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49" fontId="3" fillId="0" borderId="0" xfId="0" applyNumberFormat="1" applyFont="1"/>
    <xf numFmtId="4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/>
    <xf numFmtId="4" fontId="3" fillId="0" borderId="1" xfId="0" applyNumberFormat="1" applyFont="1" applyBorder="1"/>
    <xf numFmtId="49" fontId="3" fillId="0" borderId="1" xfId="0" applyNumberFormat="1" applyFont="1" applyBorder="1"/>
    <xf numFmtId="0" fontId="3" fillId="0" borderId="1" xfId="0" applyFont="1" applyBorder="1"/>
    <xf numFmtId="4" fontId="3" fillId="0" borderId="0" xfId="0" applyNumberFormat="1" applyFont="1"/>
    <xf numFmtId="4" fontId="3" fillId="0" borderId="2" xfId="0" applyNumberFormat="1" applyFont="1" applyBorder="1"/>
    <xf numFmtId="49" fontId="3" fillId="3" borderId="1" xfId="0" applyNumberFormat="1" applyFont="1" applyFill="1" applyBorder="1"/>
    <xf numFmtId="0" fontId="3" fillId="3" borderId="1" xfId="0" applyFont="1" applyFill="1" applyBorder="1"/>
    <xf numFmtId="4" fontId="3" fillId="3" borderId="1" xfId="0" applyNumberFormat="1" applyFont="1" applyFill="1" applyBorder="1"/>
    <xf numFmtId="49" fontId="3" fillId="2" borderId="1" xfId="0" applyNumberFormat="1" applyFont="1" applyFill="1" applyBorder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4" fontId="3" fillId="0" borderId="0" xfId="0" applyNumberFormat="1" applyFont="1" applyBorder="1"/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</cellXfs>
  <cellStyles count="9">
    <cellStyle name="Intestazione" xfId="2" xr:uid="{C54C257E-6005-425B-802F-2B8457FA81FD}"/>
    <cellStyle name="Intestazione1" xfId="3" xr:uid="{BEE0BEB0-7900-4F0F-8E4D-A887F75702A2}"/>
    <cellStyle name="Normale" xfId="0" builtinId="0"/>
    <cellStyle name="Normale 2" xfId="6" xr:uid="{784DB5A7-DAEB-4DEF-957F-5AE995C2B283}"/>
    <cellStyle name="Normale 2 2" xfId="8" xr:uid="{4C10F9DB-CEED-4D04-8B77-0041127DBCAF}"/>
    <cellStyle name="Normale 3" xfId="1" xr:uid="{DD7AECC6-6D32-4C01-AFDC-43B6E8E536F3}"/>
    <cellStyle name="Normale 4" xfId="7" xr:uid="{E6DA08B9-A394-4563-BD35-F5AD03AFA922}"/>
    <cellStyle name="Risultato" xfId="4" xr:uid="{994AC6B0-45C9-45C9-A069-6AF286D16947}"/>
    <cellStyle name="Risultato2" xfId="5" xr:uid="{FC8229FB-6598-49A4-B0D4-766CD86E5E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O_18_febbraio_2020/2024/VARIAZIONE%20BUDGET%20CORRENTE/VARIAZIONE_2024_CONTEG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_DARIP_AUTOMATICO"/>
      <sheetName val="CDR_DAINS_DARIP"/>
      <sheetName val="CDR_RIPIANATO"/>
      <sheetName val="direttive come preventivo"/>
      <sheetName val="direttive_infondo"/>
      <sheetName val="delibera"/>
      <sheetName val="SLIDES"/>
    </sheetNames>
    <sheetDataSet>
      <sheetData sheetId="0"/>
      <sheetData sheetId="1">
        <row r="5">
          <cell r="K5">
            <v>0</v>
          </cell>
        </row>
        <row r="8">
          <cell r="K8">
            <v>0</v>
          </cell>
        </row>
        <row r="11">
          <cell r="K11">
            <v>0</v>
          </cell>
        </row>
        <row r="12">
          <cell r="D12">
            <v>2900000</v>
          </cell>
          <cell r="K12">
            <v>0</v>
          </cell>
        </row>
        <row r="14">
          <cell r="K14">
            <v>0</v>
          </cell>
        </row>
        <row r="15">
          <cell r="K15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K24">
            <v>0</v>
          </cell>
        </row>
        <row r="28">
          <cell r="D28">
            <v>4000</v>
          </cell>
          <cell r="K28">
            <v>0</v>
          </cell>
        </row>
        <row r="50">
          <cell r="D50">
            <v>1100</v>
          </cell>
        </row>
        <row r="54">
          <cell r="D54">
            <v>0</v>
          </cell>
        </row>
        <row r="71">
          <cell r="K71">
            <v>0</v>
          </cell>
        </row>
        <row r="72">
          <cell r="K72">
            <v>0</v>
          </cell>
        </row>
        <row r="75">
          <cell r="K75">
            <v>0</v>
          </cell>
        </row>
        <row r="76">
          <cell r="K76">
            <v>0</v>
          </cell>
        </row>
        <row r="77">
          <cell r="K77">
            <v>0</v>
          </cell>
        </row>
        <row r="79">
          <cell r="K79">
            <v>0</v>
          </cell>
        </row>
        <row r="80">
          <cell r="K80">
            <v>0</v>
          </cell>
        </row>
        <row r="81">
          <cell r="K81">
            <v>0</v>
          </cell>
        </row>
        <row r="82">
          <cell r="K82">
            <v>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C7FD8-89FE-4B07-B409-F256CF492C5C}">
  <dimension ref="A1:E90"/>
  <sheetViews>
    <sheetView topLeftCell="A73" zoomScale="190" zoomScaleNormal="190" workbookViewId="0">
      <selection activeCell="C36" sqref="C36"/>
    </sheetView>
  </sheetViews>
  <sheetFormatPr defaultRowHeight="12.75" x14ac:dyDescent="0.2"/>
  <cols>
    <col min="1" max="1" width="10.7109375" style="17" customWidth="1"/>
    <col min="2" max="2" width="73" style="7" customWidth="1"/>
    <col min="3" max="5" width="16.140625" style="18" customWidth="1"/>
    <col min="6" max="6" width="25.7109375" style="7" bestFit="1" customWidth="1"/>
    <col min="7" max="16384" width="9.140625" style="7"/>
  </cols>
  <sheetData>
    <row r="1" spans="1:5" s="3" customFormat="1" ht="33.75" customHeight="1" x14ac:dyDescent="0.25">
      <c r="A1" s="1" t="s">
        <v>0</v>
      </c>
      <c r="B1" s="2" t="s">
        <v>1</v>
      </c>
      <c r="C1" s="1" t="s">
        <v>150</v>
      </c>
      <c r="D1" s="1" t="s">
        <v>153</v>
      </c>
      <c r="E1" s="1" t="s">
        <v>147</v>
      </c>
    </row>
    <row r="2" spans="1:5" ht="18" customHeight="1" x14ac:dyDescent="0.2">
      <c r="A2" s="4"/>
      <c r="B2" s="5" t="s">
        <v>2</v>
      </c>
      <c r="C2" s="6">
        <f>C3</f>
        <v>2600000</v>
      </c>
      <c r="D2" s="6">
        <f>D3</f>
        <v>0</v>
      </c>
      <c r="E2" s="6">
        <f>E3</f>
        <v>2600000</v>
      </c>
    </row>
    <row r="3" spans="1:5" x14ac:dyDescent="0.2">
      <c r="A3" s="8" t="s">
        <v>3</v>
      </c>
      <c r="B3" s="9" t="s">
        <v>4</v>
      </c>
      <c r="C3" s="10">
        <v>2600000</v>
      </c>
      <c r="D3" s="10">
        <v>0</v>
      </c>
      <c r="E3" s="10">
        <f>SUM(C3+D3)</f>
        <v>2600000</v>
      </c>
    </row>
    <row r="4" spans="1:5" ht="18" customHeight="1" x14ac:dyDescent="0.2">
      <c r="A4" s="4"/>
      <c r="B4" s="5" t="s">
        <v>5</v>
      </c>
      <c r="C4" s="6">
        <f>SUM(C5:C8)</f>
        <v>3209000</v>
      </c>
      <c r="D4" s="6">
        <f>SUM(D5:D8)</f>
        <v>0</v>
      </c>
      <c r="E4" s="6">
        <f>SUM(E5:E8)</f>
        <v>3209000</v>
      </c>
    </row>
    <row r="5" spans="1:5" ht="18" customHeight="1" x14ac:dyDescent="0.2">
      <c r="A5" s="8" t="s">
        <v>6</v>
      </c>
      <c r="B5" s="9" t="s">
        <v>7</v>
      </c>
      <c r="C5" s="10">
        <v>9000</v>
      </c>
      <c r="D5" s="10">
        <f>[1]CDR_DAINS_DARIP!K5</f>
        <v>0</v>
      </c>
      <c r="E5" s="10">
        <f>SUM(C5:D5)</f>
        <v>9000</v>
      </c>
    </row>
    <row r="6" spans="1:5" x14ac:dyDescent="0.2">
      <c r="A6" s="8" t="s">
        <v>8</v>
      </c>
      <c r="B6" s="9" t="s">
        <v>9</v>
      </c>
      <c r="C6" s="10">
        <v>3200000</v>
      </c>
      <c r="D6" s="10">
        <v>0</v>
      </c>
      <c r="E6" s="10">
        <f>SUM(C6:D6)</f>
        <v>3200000</v>
      </c>
    </row>
    <row r="7" spans="1:5" ht="18" customHeight="1" x14ac:dyDescent="0.2">
      <c r="A7" s="8" t="s">
        <v>10</v>
      </c>
      <c r="B7" s="9" t="s">
        <v>11</v>
      </c>
      <c r="C7" s="10">
        <v>0</v>
      </c>
      <c r="D7" s="10">
        <v>0</v>
      </c>
      <c r="E7" s="10">
        <f>SUM(C7:D7)</f>
        <v>0</v>
      </c>
    </row>
    <row r="8" spans="1:5" ht="18" customHeight="1" x14ac:dyDescent="0.2">
      <c r="A8" s="8" t="s">
        <v>12</v>
      </c>
      <c r="B8" s="9" t="s">
        <v>13</v>
      </c>
      <c r="C8" s="10">
        <v>0</v>
      </c>
      <c r="D8" s="10">
        <f>[1]CDR_DAINS_DARIP!K8</f>
        <v>0</v>
      </c>
      <c r="E8" s="10">
        <f>SUM(C8:D8)</f>
        <v>0</v>
      </c>
    </row>
    <row r="9" spans="1:5" ht="18" customHeight="1" x14ac:dyDescent="0.2">
      <c r="A9" s="4"/>
      <c r="B9" s="5" t="s">
        <v>14</v>
      </c>
      <c r="C9" s="6">
        <f>SUM(C10:C12)</f>
        <v>21816953.030000001</v>
      </c>
      <c r="D9" s="6">
        <f>SUM(D10:D12)</f>
        <v>140357.07999999999</v>
      </c>
      <c r="E9" s="6">
        <f>SUM(E10:E12)</f>
        <v>21957310.109999999</v>
      </c>
    </row>
    <row r="10" spans="1:5" ht="18" customHeight="1" x14ac:dyDescent="0.2">
      <c r="A10" s="8" t="s">
        <v>15</v>
      </c>
      <c r="B10" s="9" t="s">
        <v>16</v>
      </c>
      <c r="C10" s="11">
        <v>18916953.030000001</v>
      </c>
      <c r="D10" s="10">
        <v>140357.07999999999</v>
      </c>
      <c r="E10" s="10">
        <f>SUM(C10:D10)</f>
        <v>19057310.109999999</v>
      </c>
    </row>
    <row r="11" spans="1:5" ht="18" customHeight="1" x14ac:dyDescent="0.2">
      <c r="A11" s="8" t="s">
        <v>17</v>
      </c>
      <c r="B11" s="9" t="s">
        <v>18</v>
      </c>
      <c r="C11" s="11">
        <v>0</v>
      </c>
      <c r="D11" s="10">
        <f>[1]CDR_DAINS_DARIP!K11</f>
        <v>0</v>
      </c>
      <c r="E11" s="10">
        <f>SUM(C11:D11)</f>
        <v>0</v>
      </c>
    </row>
    <row r="12" spans="1:5" ht="18" customHeight="1" x14ac:dyDescent="0.2">
      <c r="A12" s="8" t="s">
        <v>19</v>
      </c>
      <c r="B12" s="9" t="s">
        <v>20</v>
      </c>
      <c r="C12" s="11">
        <f>[1]CDR_DAINS_DARIP!D12</f>
        <v>2900000</v>
      </c>
      <c r="D12" s="10">
        <f>[1]CDR_DAINS_DARIP!K12</f>
        <v>0</v>
      </c>
      <c r="E12" s="10">
        <f>SUM(C12:D12)</f>
        <v>2900000</v>
      </c>
    </row>
    <row r="13" spans="1:5" ht="18" customHeight="1" x14ac:dyDescent="0.2">
      <c r="A13" s="4"/>
      <c r="B13" s="5" t="s">
        <v>21</v>
      </c>
      <c r="C13" s="6">
        <f>SUM(C14:C17)</f>
        <v>740000</v>
      </c>
      <c r="D13" s="6">
        <f>SUM(D14:D17)</f>
        <v>0</v>
      </c>
      <c r="E13" s="6">
        <f>SUM(E14:E17)</f>
        <v>740000</v>
      </c>
    </row>
    <row r="14" spans="1:5" ht="18" customHeight="1" x14ac:dyDescent="0.2">
      <c r="A14" s="8" t="s">
        <v>22</v>
      </c>
      <c r="B14" s="9" t="s">
        <v>23</v>
      </c>
      <c r="C14" s="10">
        <v>11000</v>
      </c>
      <c r="D14" s="10">
        <f>[1]CDR_DAINS_DARIP!K14</f>
        <v>0</v>
      </c>
      <c r="E14" s="10">
        <f>SUM(C14:D14)</f>
        <v>11000</v>
      </c>
    </row>
    <row r="15" spans="1:5" ht="18" customHeight="1" x14ac:dyDescent="0.2">
      <c r="A15" s="8" t="s">
        <v>24</v>
      </c>
      <c r="B15" s="9" t="s">
        <v>25</v>
      </c>
      <c r="C15" s="10">
        <v>6000</v>
      </c>
      <c r="D15" s="10">
        <f>[1]CDR_DAINS_DARIP!K15</f>
        <v>0</v>
      </c>
      <c r="E15" s="10">
        <f>SUM(C15:D15)</f>
        <v>6000</v>
      </c>
    </row>
    <row r="16" spans="1:5" ht="33.75" customHeight="1" x14ac:dyDescent="0.2">
      <c r="A16" s="8" t="s">
        <v>26</v>
      </c>
      <c r="B16" s="9" t="s">
        <v>27</v>
      </c>
      <c r="C16" s="10">
        <v>569094.16</v>
      </c>
      <c r="D16" s="10">
        <v>0</v>
      </c>
      <c r="E16" s="10">
        <f>SUM(C16:D16)</f>
        <v>569094.16</v>
      </c>
    </row>
    <row r="17" spans="1:5" ht="38.25" customHeight="1" x14ac:dyDescent="0.2">
      <c r="A17" s="8" t="s">
        <v>28</v>
      </c>
      <c r="B17" s="9" t="s">
        <v>29</v>
      </c>
      <c r="C17" s="10">
        <v>153905.84</v>
      </c>
      <c r="D17" s="10">
        <v>0</v>
      </c>
      <c r="E17" s="10">
        <f>SUM(C17:D17)</f>
        <v>153905.84</v>
      </c>
    </row>
    <row r="18" spans="1:5" ht="18" customHeight="1" x14ac:dyDescent="0.2">
      <c r="A18" s="4"/>
      <c r="B18" s="5" t="s">
        <v>30</v>
      </c>
      <c r="C18" s="6">
        <f>C19</f>
        <v>7000</v>
      </c>
      <c r="D18" s="6">
        <f>D19</f>
        <v>0</v>
      </c>
      <c r="E18" s="6">
        <f>E19</f>
        <v>7000</v>
      </c>
    </row>
    <row r="19" spans="1:5" ht="18" customHeight="1" x14ac:dyDescent="0.2">
      <c r="A19" s="8" t="s">
        <v>31</v>
      </c>
      <c r="B19" s="9" t="s">
        <v>32</v>
      </c>
      <c r="C19" s="10">
        <v>7000</v>
      </c>
      <c r="D19" s="10">
        <v>0</v>
      </c>
      <c r="E19" s="10">
        <f>SUM(C19:D19)</f>
        <v>7000</v>
      </c>
    </row>
    <row r="20" spans="1:5" ht="18" customHeight="1" x14ac:dyDescent="0.2">
      <c r="A20" s="4"/>
      <c r="B20" s="5" t="s">
        <v>33</v>
      </c>
      <c r="C20" s="6">
        <f>SUM(C21:C24)</f>
        <v>0</v>
      </c>
      <c r="D20" s="6">
        <f>SUM(D21:D24)</f>
        <v>0</v>
      </c>
      <c r="E20" s="6">
        <f>SUM(E21:E24)</f>
        <v>0</v>
      </c>
    </row>
    <row r="21" spans="1:5" ht="18" customHeight="1" x14ac:dyDescent="0.2">
      <c r="A21" s="8" t="s">
        <v>34</v>
      </c>
      <c r="B21" s="9" t="s">
        <v>35</v>
      </c>
      <c r="C21" s="10">
        <v>0</v>
      </c>
      <c r="D21" s="10">
        <f>[1]CDR_DAINS_DARIP!K21</f>
        <v>0</v>
      </c>
      <c r="E21" s="10">
        <f>SUM(C21:D21)</f>
        <v>0</v>
      </c>
    </row>
    <row r="22" spans="1:5" ht="18" customHeight="1" x14ac:dyDescent="0.2">
      <c r="A22" s="8" t="s">
        <v>36</v>
      </c>
      <c r="B22" s="9" t="s">
        <v>37</v>
      </c>
      <c r="C22" s="10">
        <v>0</v>
      </c>
      <c r="D22" s="10">
        <f>[1]CDR_DAINS_DARIP!K22</f>
        <v>0</v>
      </c>
      <c r="E22" s="10">
        <f>SUM(C22:D22)</f>
        <v>0</v>
      </c>
    </row>
    <row r="23" spans="1:5" ht="18" customHeight="1" x14ac:dyDescent="0.2">
      <c r="A23" s="8" t="s">
        <v>38</v>
      </c>
      <c r="B23" s="9" t="s">
        <v>39</v>
      </c>
      <c r="C23" s="10">
        <v>0</v>
      </c>
      <c r="D23" s="10">
        <f>[1]CDR_DAINS_DARIP!K23</f>
        <v>0</v>
      </c>
      <c r="E23" s="10">
        <f>SUM(C23:D23)</f>
        <v>0</v>
      </c>
    </row>
    <row r="24" spans="1:5" ht="18" customHeight="1" x14ac:dyDescent="0.2">
      <c r="A24" s="8" t="s">
        <v>40</v>
      </c>
      <c r="B24" s="9" t="s">
        <v>41</v>
      </c>
      <c r="C24" s="10">
        <v>0</v>
      </c>
      <c r="D24" s="10">
        <f>[1]CDR_DAINS_DARIP!K24</f>
        <v>0</v>
      </c>
      <c r="E24" s="10">
        <f>SUM(C24:D24)</f>
        <v>0</v>
      </c>
    </row>
    <row r="25" spans="1:5" ht="18" customHeight="1" x14ac:dyDescent="0.2">
      <c r="A25" s="12"/>
      <c r="B25" s="13" t="s">
        <v>42</v>
      </c>
      <c r="C25" s="14">
        <f>SUM(C2+C4+C9+C13+C18+C20)</f>
        <v>28372953.030000001</v>
      </c>
      <c r="D25" s="14">
        <f>SUM(D2+D4+D9+D13+D18+D20)</f>
        <v>140357.07999999999</v>
      </c>
      <c r="E25" s="14">
        <f>SUM(E2+E4+E9+E13+E18+E20)</f>
        <v>28513310.109999999</v>
      </c>
    </row>
    <row r="26" spans="1:5" ht="18" customHeight="1" x14ac:dyDescent="0.2">
      <c r="A26" s="8"/>
      <c r="B26" s="9"/>
      <c r="C26" s="10"/>
      <c r="D26" s="10"/>
      <c r="E26" s="10"/>
    </row>
    <row r="27" spans="1:5" ht="18" customHeight="1" x14ac:dyDescent="0.2">
      <c r="A27" s="4"/>
      <c r="B27" s="5" t="s">
        <v>43</v>
      </c>
      <c r="C27" s="6">
        <f>SUM(C28:C29)</f>
        <v>95400</v>
      </c>
      <c r="D27" s="6">
        <f>SUM(D28:D29)</f>
        <v>0</v>
      </c>
      <c r="E27" s="6">
        <f>SUM(E28:E29)</f>
        <v>95400</v>
      </c>
    </row>
    <row r="28" spans="1:5" ht="18" customHeight="1" x14ac:dyDescent="0.2">
      <c r="A28" s="8" t="s">
        <v>44</v>
      </c>
      <c r="B28" s="9" t="s">
        <v>45</v>
      </c>
      <c r="C28" s="10">
        <f>[1]CDR_DAINS_DARIP!D28</f>
        <v>4000</v>
      </c>
      <c r="D28" s="10">
        <f>[1]CDR_DAINS_DARIP!K28</f>
        <v>0</v>
      </c>
      <c r="E28" s="10">
        <f>SUM(C28:D28)</f>
        <v>4000</v>
      </c>
    </row>
    <row r="29" spans="1:5" x14ac:dyDescent="0.2">
      <c r="A29" s="8" t="s">
        <v>46</v>
      </c>
      <c r="B29" s="9" t="s">
        <v>47</v>
      </c>
      <c r="C29" s="10">
        <v>91400</v>
      </c>
      <c r="D29" s="10">
        <v>0</v>
      </c>
      <c r="E29" s="10">
        <f>SUM(C29:D29)</f>
        <v>91400</v>
      </c>
    </row>
    <row r="30" spans="1:5" ht="18" customHeight="1" x14ac:dyDescent="0.2">
      <c r="A30" s="4"/>
      <c r="B30" s="5" t="s">
        <v>48</v>
      </c>
      <c r="C30" s="6">
        <f>SUM(C31:C46)</f>
        <v>7701196.2100000009</v>
      </c>
      <c r="D30" s="6">
        <f>SUM(D31:D46)</f>
        <v>0</v>
      </c>
      <c r="E30" s="6">
        <f>SUM(E31:E46)</f>
        <v>7701196.2100000009</v>
      </c>
    </row>
    <row r="31" spans="1:5" ht="18" customHeight="1" x14ac:dyDescent="0.2">
      <c r="A31" s="8" t="s">
        <v>49</v>
      </c>
      <c r="B31" s="9" t="s">
        <v>50</v>
      </c>
      <c r="C31" s="10">
        <v>62000</v>
      </c>
      <c r="D31" s="10">
        <v>0</v>
      </c>
      <c r="E31" s="10">
        <f t="shared" ref="E31:E46" si="0">SUM(C31:D31)</f>
        <v>62000</v>
      </c>
    </row>
    <row r="32" spans="1:5" ht="18" customHeight="1" x14ac:dyDescent="0.2">
      <c r="A32" s="8" t="s">
        <v>51</v>
      </c>
      <c r="B32" s="9" t="s">
        <v>52</v>
      </c>
      <c r="C32" s="10">
        <v>11200</v>
      </c>
      <c r="D32" s="10">
        <v>0</v>
      </c>
      <c r="E32" s="10">
        <f t="shared" si="0"/>
        <v>11200</v>
      </c>
    </row>
    <row r="33" spans="1:5" ht="18" customHeight="1" x14ac:dyDescent="0.2">
      <c r="A33" s="8" t="s">
        <v>53</v>
      </c>
      <c r="B33" s="9" t="s">
        <v>54</v>
      </c>
      <c r="C33" s="10">
        <v>5000</v>
      </c>
      <c r="D33" s="10">
        <v>0</v>
      </c>
      <c r="E33" s="10">
        <f t="shared" si="0"/>
        <v>5000</v>
      </c>
    </row>
    <row r="34" spans="1:5" ht="18" customHeight="1" x14ac:dyDescent="0.2">
      <c r="A34" s="8" t="s">
        <v>55</v>
      </c>
      <c r="B34" s="9" t="s">
        <v>56</v>
      </c>
      <c r="C34" s="10">
        <v>13000</v>
      </c>
      <c r="D34" s="10">
        <v>0</v>
      </c>
      <c r="E34" s="10">
        <f t="shared" si="0"/>
        <v>13000</v>
      </c>
    </row>
    <row r="35" spans="1:5" ht="18" customHeight="1" x14ac:dyDescent="0.2">
      <c r="A35" s="8" t="s">
        <v>57</v>
      </c>
      <c r="B35" s="9" t="s">
        <v>58</v>
      </c>
      <c r="C35" s="10">
        <v>1317445.24</v>
      </c>
      <c r="D35" s="10">
        <v>0</v>
      </c>
      <c r="E35" s="10">
        <f t="shared" si="0"/>
        <v>1317445.24</v>
      </c>
    </row>
    <row r="36" spans="1:5" ht="18" customHeight="1" x14ac:dyDescent="0.2">
      <c r="A36" s="8" t="s">
        <v>59</v>
      </c>
      <c r="B36" s="9" t="s">
        <v>60</v>
      </c>
      <c r="C36" s="10">
        <v>925889.82</v>
      </c>
      <c r="D36" s="10">
        <v>0</v>
      </c>
      <c r="E36" s="10">
        <f t="shared" si="0"/>
        <v>925889.82</v>
      </c>
    </row>
    <row r="37" spans="1:5" ht="18" customHeight="1" x14ac:dyDescent="0.2">
      <c r="A37" s="8" t="s">
        <v>61</v>
      </c>
      <c r="B37" s="9" t="s">
        <v>62</v>
      </c>
      <c r="C37" s="10">
        <v>1407301</v>
      </c>
      <c r="D37" s="10">
        <v>0</v>
      </c>
      <c r="E37" s="10">
        <f t="shared" si="0"/>
        <v>1407301</v>
      </c>
    </row>
    <row r="38" spans="1:5" ht="18" customHeight="1" x14ac:dyDescent="0.2">
      <c r="A38" s="8" t="s">
        <v>63</v>
      </c>
      <c r="B38" s="9" t="s">
        <v>64</v>
      </c>
      <c r="C38" s="10">
        <v>50000</v>
      </c>
      <c r="D38" s="10">
        <v>0</v>
      </c>
      <c r="E38" s="10">
        <f t="shared" si="0"/>
        <v>50000</v>
      </c>
    </row>
    <row r="39" spans="1:5" ht="18" customHeight="1" x14ac:dyDescent="0.2">
      <c r="A39" s="8" t="s">
        <v>65</v>
      </c>
      <c r="B39" s="9" t="s">
        <v>66</v>
      </c>
      <c r="C39" s="10">
        <v>2000</v>
      </c>
      <c r="D39" s="10">
        <v>0</v>
      </c>
      <c r="E39" s="10">
        <f t="shared" si="0"/>
        <v>2000</v>
      </c>
    </row>
    <row r="40" spans="1:5" ht="18" customHeight="1" x14ac:dyDescent="0.2">
      <c r="A40" s="8" t="s">
        <v>67</v>
      </c>
      <c r="B40" s="9" t="s">
        <v>68</v>
      </c>
      <c r="C40" s="10">
        <v>106500</v>
      </c>
      <c r="D40" s="10">
        <v>0</v>
      </c>
      <c r="E40" s="10">
        <f t="shared" si="0"/>
        <v>106500</v>
      </c>
    </row>
    <row r="41" spans="1:5" ht="29.25" customHeight="1" x14ac:dyDescent="0.2">
      <c r="A41" s="8" t="s">
        <v>69</v>
      </c>
      <c r="B41" s="9" t="s">
        <v>70</v>
      </c>
      <c r="C41" s="10">
        <v>1494900</v>
      </c>
      <c r="D41" s="10">
        <v>0</v>
      </c>
      <c r="E41" s="10">
        <f t="shared" si="0"/>
        <v>1494900</v>
      </c>
    </row>
    <row r="42" spans="1:5" ht="18" customHeight="1" x14ac:dyDescent="0.2">
      <c r="A42" s="8" t="s">
        <v>71</v>
      </c>
      <c r="B42" s="9" t="s">
        <v>72</v>
      </c>
      <c r="C42" s="10">
        <v>1570500</v>
      </c>
      <c r="D42" s="10">
        <v>0</v>
      </c>
      <c r="E42" s="10">
        <f t="shared" si="0"/>
        <v>1570500</v>
      </c>
    </row>
    <row r="43" spans="1:5" ht="18" customHeight="1" x14ac:dyDescent="0.2">
      <c r="A43" s="8" t="s">
        <v>73</v>
      </c>
      <c r="B43" s="9" t="s">
        <v>74</v>
      </c>
      <c r="C43" s="10">
        <v>28312.2</v>
      </c>
      <c r="D43" s="10">
        <v>0</v>
      </c>
      <c r="E43" s="10">
        <f t="shared" si="0"/>
        <v>28312.2</v>
      </c>
    </row>
    <row r="44" spans="1:5" ht="18" customHeight="1" x14ac:dyDescent="0.2">
      <c r="A44" s="8" t="s">
        <v>75</v>
      </c>
      <c r="B44" s="9" t="s">
        <v>76</v>
      </c>
      <c r="C44" s="10">
        <v>12000</v>
      </c>
      <c r="D44" s="10">
        <v>0</v>
      </c>
      <c r="E44" s="10">
        <f t="shared" si="0"/>
        <v>12000</v>
      </c>
    </row>
    <row r="45" spans="1:5" x14ac:dyDescent="0.2">
      <c r="A45" s="8" t="s">
        <v>77</v>
      </c>
      <c r="B45" s="9" t="s">
        <v>78</v>
      </c>
      <c r="C45" s="10">
        <v>226207.95</v>
      </c>
      <c r="D45" s="10">
        <v>0</v>
      </c>
      <c r="E45" s="10">
        <f t="shared" si="0"/>
        <v>226207.95</v>
      </c>
    </row>
    <row r="46" spans="1:5" ht="30.75" customHeight="1" x14ac:dyDescent="0.2">
      <c r="A46" s="8" t="s">
        <v>79</v>
      </c>
      <c r="B46" s="9" t="s">
        <v>80</v>
      </c>
      <c r="C46" s="10">
        <v>468940</v>
      </c>
      <c r="D46" s="10">
        <v>0</v>
      </c>
      <c r="E46" s="10">
        <f t="shared" si="0"/>
        <v>468940</v>
      </c>
    </row>
    <row r="47" spans="1:5" ht="18" customHeight="1" x14ac:dyDescent="0.2">
      <c r="A47" s="4"/>
      <c r="B47" s="5" t="s">
        <v>81</v>
      </c>
      <c r="C47" s="6">
        <f>SUM(C48:C50)</f>
        <v>130207.70999999999</v>
      </c>
      <c r="D47" s="6">
        <f>SUM(D48:D50)</f>
        <v>0</v>
      </c>
      <c r="E47" s="6">
        <f>SUM(E48:E50)</f>
        <v>130207.70999999999</v>
      </c>
    </row>
    <row r="48" spans="1:5" ht="18" customHeight="1" x14ac:dyDescent="0.2">
      <c r="A48" s="8" t="s">
        <v>82</v>
      </c>
      <c r="B48" s="9" t="s">
        <v>83</v>
      </c>
      <c r="C48" s="10">
        <v>111000</v>
      </c>
      <c r="D48" s="10">
        <v>0</v>
      </c>
      <c r="E48" s="10">
        <f>SUM(C48:D48)</f>
        <v>111000</v>
      </c>
    </row>
    <row r="49" spans="1:5" ht="18" customHeight="1" x14ac:dyDescent="0.2">
      <c r="A49" s="8" t="s">
        <v>84</v>
      </c>
      <c r="B49" s="9" t="s">
        <v>85</v>
      </c>
      <c r="C49" s="10">
        <v>18107.71</v>
      </c>
      <c r="D49" s="10">
        <v>0</v>
      </c>
      <c r="E49" s="10">
        <f>SUM(C49:D49)</f>
        <v>18107.71</v>
      </c>
    </row>
    <row r="50" spans="1:5" ht="18" customHeight="1" x14ac:dyDescent="0.2">
      <c r="A50" s="8" t="s">
        <v>86</v>
      </c>
      <c r="B50" s="9" t="s">
        <v>87</v>
      </c>
      <c r="C50" s="10">
        <v>1100</v>
      </c>
      <c r="D50" s="10">
        <v>0</v>
      </c>
      <c r="E50" s="10">
        <f>SUM(C50:D50)</f>
        <v>1100</v>
      </c>
    </row>
    <row r="51" spans="1:5" ht="18" customHeight="1" x14ac:dyDescent="0.2">
      <c r="A51" s="4"/>
      <c r="B51" s="5" t="s">
        <v>88</v>
      </c>
      <c r="C51" s="6">
        <f>SUM(C52:C55)</f>
        <v>1904941</v>
      </c>
      <c r="D51" s="6">
        <f>SUM(D52:D55)</f>
        <v>20357.080000000002</v>
      </c>
      <c r="E51" s="6">
        <f>SUM(E52:E55)</f>
        <v>1925298.08</v>
      </c>
    </row>
    <row r="52" spans="1:5" x14ac:dyDescent="0.2">
      <c r="A52" s="8" t="s">
        <v>89</v>
      </c>
      <c r="B52" s="9" t="s">
        <v>90</v>
      </c>
      <c r="C52" s="10">
        <v>1430941</v>
      </c>
      <c r="D52" s="10">
        <v>0</v>
      </c>
      <c r="E52" s="10">
        <f>SUM(C52:D52)</f>
        <v>1430941</v>
      </c>
    </row>
    <row r="53" spans="1:5" ht="18" customHeight="1" x14ac:dyDescent="0.2">
      <c r="A53" s="8" t="s">
        <v>91</v>
      </c>
      <c r="B53" s="9" t="s">
        <v>92</v>
      </c>
      <c r="C53" s="10">
        <v>424000</v>
      </c>
      <c r="D53" s="10">
        <v>20357.080000000002</v>
      </c>
      <c r="E53" s="10">
        <f>SUM(C53:D53)</f>
        <v>444357.08</v>
      </c>
    </row>
    <row r="54" spans="1:5" ht="18" customHeight="1" x14ac:dyDescent="0.2">
      <c r="A54" s="8" t="s">
        <v>93</v>
      </c>
      <c r="B54" s="9" t="s">
        <v>94</v>
      </c>
      <c r="C54" s="10">
        <f>[1]CDR_DAINS_DARIP!D54</f>
        <v>0</v>
      </c>
      <c r="D54" s="10">
        <v>0</v>
      </c>
      <c r="E54" s="10">
        <f>SUM(C54:D54)</f>
        <v>0</v>
      </c>
    </row>
    <row r="55" spans="1:5" ht="18" customHeight="1" x14ac:dyDescent="0.2">
      <c r="A55" s="8" t="s">
        <v>95</v>
      </c>
      <c r="B55" s="9" t="s">
        <v>96</v>
      </c>
      <c r="C55" s="10">
        <v>50000</v>
      </c>
      <c r="D55" s="10">
        <v>0</v>
      </c>
      <c r="E55" s="10">
        <f>SUM(C55:D55)</f>
        <v>50000</v>
      </c>
    </row>
    <row r="56" spans="1:5" ht="18" customHeight="1" x14ac:dyDescent="0.2">
      <c r="A56" s="4"/>
      <c r="B56" s="5" t="s">
        <v>97</v>
      </c>
      <c r="C56" s="6">
        <f>SUM(C57:C60)</f>
        <v>569518.80000000005</v>
      </c>
      <c r="D56" s="6">
        <f>SUM(D57:D60)</f>
        <v>0</v>
      </c>
      <c r="E56" s="6">
        <f>SUM(E57:E60)</f>
        <v>569518.80000000005</v>
      </c>
    </row>
    <row r="57" spans="1:5" ht="18" customHeight="1" x14ac:dyDescent="0.2">
      <c r="A57" s="8" t="s">
        <v>98</v>
      </c>
      <c r="B57" s="9" t="s">
        <v>99</v>
      </c>
      <c r="C57" s="10">
        <v>453600</v>
      </c>
      <c r="D57" s="10">
        <v>0</v>
      </c>
      <c r="E57" s="10">
        <f>SUM(C57:D57)</f>
        <v>453600</v>
      </c>
    </row>
    <row r="58" spans="1:5" ht="18" customHeight="1" x14ac:dyDescent="0.2">
      <c r="A58" s="8" t="s">
        <v>100</v>
      </c>
      <c r="B58" s="9" t="s">
        <v>101</v>
      </c>
      <c r="C58" s="10">
        <v>96241</v>
      </c>
      <c r="D58" s="10">
        <v>0</v>
      </c>
      <c r="E58" s="10">
        <f>SUM(C58:D58)</f>
        <v>96241</v>
      </c>
    </row>
    <row r="59" spans="1:5" ht="18" customHeight="1" x14ac:dyDescent="0.2">
      <c r="A59" s="8" t="s">
        <v>102</v>
      </c>
      <c r="B59" s="9" t="s">
        <v>103</v>
      </c>
      <c r="C59" s="10">
        <v>18000</v>
      </c>
      <c r="D59" s="10">
        <v>0</v>
      </c>
      <c r="E59" s="10">
        <f>SUM(C59:D59)</f>
        <v>18000</v>
      </c>
    </row>
    <row r="60" spans="1:5" ht="18" customHeight="1" x14ac:dyDescent="0.2">
      <c r="A60" s="8" t="s">
        <v>104</v>
      </c>
      <c r="B60" s="9" t="s">
        <v>105</v>
      </c>
      <c r="C60" s="10">
        <v>1677.8</v>
      </c>
      <c r="D60" s="10">
        <v>0</v>
      </c>
      <c r="E60" s="10">
        <f>SUM(C60:D60)</f>
        <v>1677.8</v>
      </c>
    </row>
    <row r="61" spans="1:5" ht="18" customHeight="1" x14ac:dyDescent="0.2">
      <c r="A61" s="4" t="s">
        <v>106</v>
      </c>
      <c r="B61" s="5" t="s">
        <v>107</v>
      </c>
      <c r="C61" s="6">
        <v>450000</v>
      </c>
      <c r="D61" s="6">
        <v>0</v>
      </c>
      <c r="E61" s="6">
        <f>SUM(C61:D61)</f>
        <v>450000</v>
      </c>
    </row>
    <row r="62" spans="1:5" ht="18" customHeight="1" x14ac:dyDescent="0.2">
      <c r="A62" s="4"/>
      <c r="B62" s="5" t="s">
        <v>108</v>
      </c>
      <c r="C62" s="6">
        <f>SUM(C63:C64)</f>
        <v>2900000</v>
      </c>
      <c r="D62" s="6">
        <f>SUM(D63:D64)</f>
        <v>0</v>
      </c>
      <c r="E62" s="6">
        <f>SUM(E63:E64)</f>
        <v>2900000</v>
      </c>
    </row>
    <row r="63" spans="1:5" ht="18" customHeight="1" x14ac:dyDescent="0.2">
      <c r="A63" s="8" t="s">
        <v>109</v>
      </c>
      <c r="B63" s="9" t="s">
        <v>110</v>
      </c>
      <c r="C63" s="10">
        <v>2862000</v>
      </c>
      <c r="D63" s="10">
        <v>0</v>
      </c>
      <c r="E63" s="10">
        <f>SUM(C63:D63)</f>
        <v>2862000</v>
      </c>
    </row>
    <row r="64" spans="1:5" ht="18" customHeight="1" x14ac:dyDescent="0.2">
      <c r="A64" s="8" t="s">
        <v>111</v>
      </c>
      <c r="B64" s="9" t="s">
        <v>112</v>
      </c>
      <c r="C64" s="10">
        <v>38000</v>
      </c>
      <c r="D64" s="10">
        <v>0</v>
      </c>
      <c r="E64" s="10">
        <f>SUM(C64:D64)</f>
        <v>38000</v>
      </c>
    </row>
    <row r="65" spans="1:5" ht="18" customHeight="1" x14ac:dyDescent="0.2">
      <c r="A65" s="4"/>
      <c r="B65" s="5" t="s">
        <v>113</v>
      </c>
      <c r="C65" s="6">
        <f>SUM(C66:C69)</f>
        <v>14455983.32</v>
      </c>
      <c r="D65" s="6">
        <f>SUM(D66:D69)</f>
        <v>120000</v>
      </c>
      <c r="E65" s="6">
        <f>SUM(E66:E69)</f>
        <v>14575983.32</v>
      </c>
    </row>
    <row r="66" spans="1:5" ht="18" customHeight="1" x14ac:dyDescent="0.2">
      <c r="A66" s="8" t="s">
        <v>114</v>
      </c>
      <c r="B66" s="9" t="s">
        <v>115</v>
      </c>
      <c r="C66" s="10">
        <v>50000</v>
      </c>
      <c r="D66" s="10">
        <v>0</v>
      </c>
      <c r="E66" s="10">
        <f>SUM(C66:D66)</f>
        <v>50000</v>
      </c>
    </row>
    <row r="67" spans="1:5" x14ac:dyDescent="0.2">
      <c r="A67" s="8" t="s">
        <v>116</v>
      </c>
      <c r="B67" s="9" t="s">
        <v>117</v>
      </c>
      <c r="C67" s="10">
        <v>12807179.85</v>
      </c>
      <c r="D67" s="10">
        <v>0</v>
      </c>
      <c r="E67" s="10">
        <f>SUM(C67:D67)</f>
        <v>12807179.85</v>
      </c>
    </row>
    <row r="68" spans="1:5" ht="18" customHeight="1" x14ac:dyDescent="0.2">
      <c r="A68" s="8" t="s">
        <v>118</v>
      </c>
      <c r="B68" s="9" t="s">
        <v>119</v>
      </c>
      <c r="C68" s="10">
        <v>80000</v>
      </c>
      <c r="D68" s="10">
        <v>0</v>
      </c>
      <c r="E68" s="10">
        <f>SUM(C68:D68)</f>
        <v>80000</v>
      </c>
    </row>
    <row r="69" spans="1:5" ht="18" customHeight="1" x14ac:dyDescent="0.2">
      <c r="A69" s="8" t="s">
        <v>120</v>
      </c>
      <c r="B69" s="9" t="s">
        <v>121</v>
      </c>
      <c r="C69" s="10">
        <v>1518803.47</v>
      </c>
      <c r="D69" s="10">
        <v>120000</v>
      </c>
      <c r="E69" s="10">
        <f>SUM(C69:D69)</f>
        <v>1638803.47</v>
      </c>
    </row>
    <row r="70" spans="1:5" ht="18" customHeight="1" x14ac:dyDescent="0.2">
      <c r="A70" s="4"/>
      <c r="B70" s="5" t="s">
        <v>122</v>
      </c>
      <c r="C70" s="6">
        <f>SUM(C71:C73)</f>
        <v>145705.99</v>
      </c>
      <c r="D70" s="6">
        <f>SUM(D71:D73)</f>
        <v>0</v>
      </c>
      <c r="E70" s="6">
        <f>SUM(E71:E73)</f>
        <v>145705.99</v>
      </c>
    </row>
    <row r="71" spans="1:5" ht="18" customHeight="1" x14ac:dyDescent="0.2">
      <c r="A71" s="8" t="s">
        <v>123</v>
      </c>
      <c r="B71" s="9" t="s">
        <v>124</v>
      </c>
      <c r="C71" s="10">
        <v>35000</v>
      </c>
      <c r="D71" s="10">
        <f>[1]CDR_DAINS_DARIP!K71</f>
        <v>0</v>
      </c>
      <c r="E71" s="10">
        <f>SUM(C71:D71)</f>
        <v>35000</v>
      </c>
    </row>
    <row r="72" spans="1:5" ht="18" customHeight="1" x14ac:dyDescent="0.2">
      <c r="A72" s="8" t="s">
        <v>125</v>
      </c>
      <c r="B72" s="9" t="s">
        <v>126</v>
      </c>
      <c r="C72" s="10">
        <v>0</v>
      </c>
      <c r="D72" s="10">
        <f>[1]CDR_DAINS_DARIP!K72</f>
        <v>0</v>
      </c>
      <c r="E72" s="10">
        <f>SUM(C72:D72)</f>
        <v>0</v>
      </c>
    </row>
    <row r="73" spans="1:5" ht="18" customHeight="1" x14ac:dyDescent="0.2">
      <c r="A73" s="8" t="s">
        <v>127</v>
      </c>
      <c r="B73" s="9" t="s">
        <v>128</v>
      </c>
      <c r="C73" s="10">
        <v>110705.99</v>
      </c>
      <c r="D73" s="10">
        <v>0</v>
      </c>
      <c r="E73" s="10">
        <f>SUM(C73:D73)</f>
        <v>110705.99</v>
      </c>
    </row>
    <row r="74" spans="1:5" ht="18" customHeight="1" x14ac:dyDescent="0.2">
      <c r="A74" s="4"/>
      <c r="B74" s="5" t="s">
        <v>129</v>
      </c>
      <c r="C74" s="6">
        <f>SUM(C75:C77)</f>
        <v>20000</v>
      </c>
      <c r="D74" s="6">
        <f>SUM(D75:D77)</f>
        <v>0</v>
      </c>
      <c r="E74" s="6">
        <f>SUM(E75:E77)</f>
        <v>20000</v>
      </c>
    </row>
    <row r="75" spans="1:5" ht="18" customHeight="1" x14ac:dyDescent="0.2">
      <c r="A75" s="8" t="s">
        <v>130</v>
      </c>
      <c r="B75" s="9" t="s">
        <v>131</v>
      </c>
      <c r="C75" s="10">
        <v>0</v>
      </c>
      <c r="D75" s="10">
        <f>[1]CDR_DAINS_DARIP!K75</f>
        <v>0</v>
      </c>
      <c r="E75" s="10">
        <f>SUM(C75:D75)</f>
        <v>0</v>
      </c>
    </row>
    <row r="76" spans="1:5" ht="18" customHeight="1" x14ac:dyDescent="0.2">
      <c r="A76" s="8" t="s">
        <v>132</v>
      </c>
      <c r="B76" s="9" t="s">
        <v>133</v>
      </c>
      <c r="C76" s="10">
        <v>0</v>
      </c>
      <c r="D76" s="10">
        <f>[1]CDR_DAINS_DARIP!K76</f>
        <v>0</v>
      </c>
      <c r="E76" s="10">
        <f>SUM(C76:D76)</f>
        <v>0</v>
      </c>
    </row>
    <row r="77" spans="1:5" ht="18" customHeight="1" x14ac:dyDescent="0.2">
      <c r="A77" s="8" t="s">
        <v>134</v>
      </c>
      <c r="B77" s="9" t="s">
        <v>135</v>
      </c>
      <c r="C77" s="10">
        <v>20000</v>
      </c>
      <c r="D77" s="10">
        <f>[1]CDR_DAINS_DARIP!K77</f>
        <v>0</v>
      </c>
      <c r="E77" s="10">
        <f>SUM(C77:D77)</f>
        <v>20000</v>
      </c>
    </row>
    <row r="78" spans="1:5" ht="18" customHeight="1" x14ac:dyDescent="0.2">
      <c r="A78" s="4"/>
      <c r="B78" s="5" t="s">
        <v>136</v>
      </c>
      <c r="C78" s="6">
        <f>SUM(C79:C82)</f>
        <v>0</v>
      </c>
      <c r="D78" s="6">
        <f>SUM(D79:D82)</f>
        <v>0</v>
      </c>
      <c r="E78" s="6">
        <f>SUM(E79:E82)</f>
        <v>0</v>
      </c>
    </row>
    <row r="79" spans="1:5" ht="18" customHeight="1" x14ac:dyDescent="0.2">
      <c r="A79" s="8" t="s">
        <v>137</v>
      </c>
      <c r="B79" s="9" t="s">
        <v>138</v>
      </c>
      <c r="C79" s="10">
        <v>0</v>
      </c>
      <c r="D79" s="10">
        <f>[1]CDR_DAINS_DARIP!K79</f>
        <v>0</v>
      </c>
      <c r="E79" s="10">
        <f>SUM(C79:D79)</f>
        <v>0</v>
      </c>
    </row>
    <row r="80" spans="1:5" ht="18" customHeight="1" x14ac:dyDescent="0.2">
      <c r="A80" s="8" t="s">
        <v>139</v>
      </c>
      <c r="B80" s="9" t="s">
        <v>140</v>
      </c>
      <c r="C80" s="10">
        <v>0</v>
      </c>
      <c r="D80" s="10">
        <f>[1]CDR_DAINS_DARIP!K80</f>
        <v>0</v>
      </c>
      <c r="E80" s="10">
        <v>0</v>
      </c>
    </row>
    <row r="81" spans="1:5" ht="18" customHeight="1" x14ac:dyDescent="0.2">
      <c r="A81" s="8" t="s">
        <v>141</v>
      </c>
      <c r="B81" s="9" t="s">
        <v>142</v>
      </c>
      <c r="C81" s="10">
        <v>0</v>
      </c>
      <c r="D81" s="10">
        <f>[1]CDR_DAINS_DARIP!K81</f>
        <v>0</v>
      </c>
      <c r="E81" s="10">
        <v>0</v>
      </c>
    </row>
    <row r="82" spans="1:5" ht="18" customHeight="1" x14ac:dyDescent="0.2">
      <c r="A82" s="8" t="s">
        <v>143</v>
      </c>
      <c r="B82" s="9" t="s">
        <v>144</v>
      </c>
      <c r="C82" s="10">
        <v>0</v>
      </c>
      <c r="D82" s="10">
        <f>[1]CDR_DAINS_DARIP!K82</f>
        <v>0</v>
      </c>
      <c r="E82" s="10">
        <v>0</v>
      </c>
    </row>
    <row r="83" spans="1:5" ht="18" customHeight="1" x14ac:dyDescent="0.2">
      <c r="A83" s="12"/>
      <c r="B83" s="13" t="s">
        <v>145</v>
      </c>
      <c r="C83" s="14">
        <f>C27+C30+C47+C51+C56+C61+C62+C65+C70+C74+C78</f>
        <v>28372953.030000001</v>
      </c>
      <c r="D83" s="14">
        <f>D27+D30+D47+D51+D56+D61+D62+D65+D70+D74+D78</f>
        <v>140357.08000000002</v>
      </c>
      <c r="E83" s="14">
        <f>E27+E30+E47+E51+E56+E61+E62+E65+E70+E74+E78</f>
        <v>28513310.109999999</v>
      </c>
    </row>
    <row r="84" spans="1:5" ht="18" customHeight="1" x14ac:dyDescent="0.2">
      <c r="A84" s="8"/>
      <c r="B84" s="15" t="s">
        <v>146</v>
      </c>
      <c r="C84" s="16">
        <f>C25-C83</f>
        <v>0</v>
      </c>
      <c r="D84" s="16">
        <f>D25-D83</f>
        <v>0</v>
      </c>
      <c r="E84" s="16">
        <f>E25-E83</f>
        <v>0</v>
      </c>
    </row>
    <row r="85" spans="1:5" ht="18" customHeight="1" x14ac:dyDescent="0.2"/>
    <row r="86" spans="1:5" ht="18" customHeight="1" x14ac:dyDescent="0.2"/>
    <row r="88" spans="1:5" x14ac:dyDescent="0.2">
      <c r="B88" s="19"/>
      <c r="C88" s="7"/>
    </row>
    <row r="89" spans="1:5" x14ac:dyDescent="0.2">
      <c r="B89" s="19"/>
      <c r="D89" s="34"/>
    </row>
    <row r="90" spans="1:5" x14ac:dyDescent="0.2">
      <c r="B90" s="19"/>
    </row>
  </sheetData>
  <pageMargins left="0.15748031496062992" right="0.23622047244094491" top="0.74803149606299213" bottom="0.74803149606299213" header="0.31496062992125984" footer="0.31496062992125984"/>
  <pageSetup paperSize="9" scale="70" orientation="portrait" r:id="rId1"/>
  <headerFooter>
    <oddHeader>&amp;CII^ VARIAZIONE AL BUDGET ECONOMICO 2025</oddHeader>
  </headerFooter>
  <ignoredErrors>
    <ignoredError sqref="E9 E13:E85" formula="1"/>
    <ignoredError sqref="C56:D56" formulaRange="1"/>
    <ignoredError sqref="C1 A3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84B5E-6E43-48C2-ACA7-AE60940A6EB9}">
  <dimension ref="A1:E92"/>
  <sheetViews>
    <sheetView topLeftCell="A74" zoomScale="175" zoomScaleNormal="175" workbookViewId="0">
      <selection activeCell="D54" sqref="D54"/>
    </sheetView>
  </sheetViews>
  <sheetFormatPr defaultRowHeight="18" customHeight="1" x14ac:dyDescent="0.2"/>
  <cols>
    <col min="1" max="1" width="10.7109375" style="17" customWidth="1"/>
    <col min="2" max="2" width="73" style="20" customWidth="1"/>
    <col min="3" max="5" width="16.140625" style="24" customWidth="1"/>
    <col min="6" max="6" width="25.7109375" style="20" bestFit="1" customWidth="1"/>
    <col min="7" max="16384" width="9.140625" style="20"/>
  </cols>
  <sheetData>
    <row r="1" spans="1:5" s="3" customFormat="1" ht="33.75" customHeight="1" x14ac:dyDescent="0.25">
      <c r="A1" s="35" t="s">
        <v>0</v>
      </c>
      <c r="B1" s="36" t="s">
        <v>1</v>
      </c>
      <c r="C1" s="35" t="s">
        <v>149</v>
      </c>
      <c r="D1" s="35" t="s">
        <v>153</v>
      </c>
      <c r="E1" s="35" t="s">
        <v>148</v>
      </c>
    </row>
    <row r="2" spans="1:5" ht="18" customHeight="1" x14ac:dyDescent="0.2">
      <c r="A2" s="26"/>
      <c r="B2" s="27" t="s">
        <v>2</v>
      </c>
      <c r="C2" s="28">
        <f>C3</f>
        <v>2600000</v>
      </c>
      <c r="D2" s="28">
        <f>D3</f>
        <v>0</v>
      </c>
      <c r="E2" s="28">
        <f>E3</f>
        <v>2600000</v>
      </c>
    </row>
    <row r="3" spans="1:5" ht="12.75" x14ac:dyDescent="0.2">
      <c r="A3" s="22" t="s">
        <v>3</v>
      </c>
      <c r="B3" s="23" t="s">
        <v>4</v>
      </c>
      <c r="C3" s="21">
        <v>2600000</v>
      </c>
      <c r="D3" s="21">
        <v>0</v>
      </c>
      <c r="E3" s="21">
        <f>SUM(C3+D3)</f>
        <v>2600000</v>
      </c>
    </row>
    <row r="4" spans="1:5" ht="18" customHeight="1" x14ac:dyDescent="0.2">
      <c r="A4" s="26"/>
      <c r="B4" s="27" t="s">
        <v>5</v>
      </c>
      <c r="C4" s="28">
        <f>SUM(C5:C8)</f>
        <v>3309000</v>
      </c>
      <c r="D4" s="28">
        <f>SUM(D5:D8)</f>
        <v>0</v>
      </c>
      <c r="E4" s="28">
        <f>SUM(E5:E8)</f>
        <v>3309000</v>
      </c>
    </row>
    <row r="5" spans="1:5" ht="18" customHeight="1" x14ac:dyDescent="0.2">
      <c r="A5" s="22" t="s">
        <v>6</v>
      </c>
      <c r="B5" s="23" t="s">
        <v>7</v>
      </c>
      <c r="C5" s="21">
        <v>9000</v>
      </c>
      <c r="D5" s="21">
        <f>[1]CDR_DAINS_DARIP!K5</f>
        <v>0</v>
      </c>
      <c r="E5" s="21">
        <f>SUM(C5:D5)</f>
        <v>9000</v>
      </c>
    </row>
    <row r="6" spans="1:5" ht="12.75" x14ac:dyDescent="0.2">
      <c r="A6" s="22" t="s">
        <v>8</v>
      </c>
      <c r="B6" s="23" t="s">
        <v>9</v>
      </c>
      <c r="C6" s="21">
        <v>3300000</v>
      </c>
      <c r="D6" s="21">
        <v>0</v>
      </c>
      <c r="E6" s="21">
        <f>SUM(C6:D6)</f>
        <v>3300000</v>
      </c>
    </row>
    <row r="7" spans="1:5" ht="18" customHeight="1" x14ac:dyDescent="0.2">
      <c r="A7" s="22" t="s">
        <v>10</v>
      </c>
      <c r="B7" s="23" t="s">
        <v>11</v>
      </c>
      <c r="C7" s="21">
        <v>0</v>
      </c>
      <c r="D7" s="21">
        <v>0</v>
      </c>
      <c r="E7" s="21">
        <f>SUM(C7:D7)</f>
        <v>0</v>
      </c>
    </row>
    <row r="8" spans="1:5" ht="18" customHeight="1" x14ac:dyDescent="0.2">
      <c r="A8" s="22" t="s">
        <v>12</v>
      </c>
      <c r="B8" s="23" t="s">
        <v>13</v>
      </c>
      <c r="C8" s="21">
        <v>0</v>
      </c>
      <c r="D8" s="21">
        <f>[1]CDR_DAINS_DARIP!K8</f>
        <v>0</v>
      </c>
      <c r="E8" s="21">
        <f>SUM(C8:D8)</f>
        <v>0</v>
      </c>
    </row>
    <row r="9" spans="1:5" ht="18" customHeight="1" x14ac:dyDescent="0.2">
      <c r="A9" s="26"/>
      <c r="B9" s="27" t="s">
        <v>14</v>
      </c>
      <c r="C9" s="28">
        <f>SUM(C10:C12)</f>
        <v>16460896.83</v>
      </c>
      <c r="D9" s="28">
        <f>SUM(D10:D12)</f>
        <v>130178.54</v>
      </c>
      <c r="E9" s="28">
        <f>SUM(E10:E12)</f>
        <v>16591075.369999999</v>
      </c>
    </row>
    <row r="10" spans="1:5" ht="18" customHeight="1" x14ac:dyDescent="0.2">
      <c r="A10" s="22" t="s">
        <v>15</v>
      </c>
      <c r="B10" s="23" t="s">
        <v>16</v>
      </c>
      <c r="C10" s="11">
        <v>13560896.83</v>
      </c>
      <c r="D10" s="21">
        <v>130178.54</v>
      </c>
      <c r="E10" s="21">
        <f>SUM(C10:D10)</f>
        <v>13691075.369999999</v>
      </c>
    </row>
    <row r="11" spans="1:5" ht="18" customHeight="1" x14ac:dyDescent="0.2">
      <c r="A11" s="22" t="s">
        <v>17</v>
      </c>
      <c r="B11" s="23" t="s">
        <v>18</v>
      </c>
      <c r="C11" s="11">
        <v>0</v>
      </c>
      <c r="D11" s="21">
        <f>[1]CDR_DAINS_DARIP!K11</f>
        <v>0</v>
      </c>
      <c r="E11" s="21">
        <f>SUM(C11:D11)</f>
        <v>0</v>
      </c>
    </row>
    <row r="12" spans="1:5" ht="18" customHeight="1" x14ac:dyDescent="0.2">
      <c r="A12" s="22" t="s">
        <v>19</v>
      </c>
      <c r="B12" s="23" t="s">
        <v>20</v>
      </c>
      <c r="C12" s="11">
        <f>[1]CDR_DAINS_DARIP!D12</f>
        <v>2900000</v>
      </c>
      <c r="D12" s="21">
        <f>[1]CDR_DAINS_DARIP!K12</f>
        <v>0</v>
      </c>
      <c r="E12" s="21">
        <f>SUM(C12:D12)</f>
        <v>2900000</v>
      </c>
    </row>
    <row r="13" spans="1:5" ht="18" customHeight="1" x14ac:dyDescent="0.2">
      <c r="A13" s="26"/>
      <c r="B13" s="27" t="s">
        <v>21</v>
      </c>
      <c r="C13" s="28">
        <f>SUM(C14:C17)</f>
        <v>659000</v>
      </c>
      <c r="D13" s="28">
        <f>SUM(D14:D17)</f>
        <v>0</v>
      </c>
      <c r="E13" s="28">
        <f>SUM(E14:E17)</f>
        <v>659000</v>
      </c>
    </row>
    <row r="14" spans="1:5" ht="18" customHeight="1" x14ac:dyDescent="0.2">
      <c r="A14" s="22" t="s">
        <v>22</v>
      </c>
      <c r="B14" s="23" t="s">
        <v>23</v>
      </c>
      <c r="C14" s="21">
        <v>10000</v>
      </c>
      <c r="D14" s="21">
        <f>[1]CDR_DAINS_DARIP!K14</f>
        <v>0</v>
      </c>
      <c r="E14" s="21">
        <f>SUM(C14:D14)</f>
        <v>10000</v>
      </c>
    </row>
    <row r="15" spans="1:5" ht="18" customHeight="1" x14ac:dyDescent="0.2">
      <c r="A15" s="22" t="s">
        <v>24</v>
      </c>
      <c r="B15" s="23" t="s">
        <v>25</v>
      </c>
      <c r="C15" s="21">
        <v>2000</v>
      </c>
      <c r="D15" s="21">
        <f>[1]CDR_DAINS_DARIP!K15</f>
        <v>0</v>
      </c>
      <c r="E15" s="21">
        <f>SUM(C15:D15)</f>
        <v>2000</v>
      </c>
    </row>
    <row r="16" spans="1:5" ht="33.75" customHeight="1" x14ac:dyDescent="0.2">
      <c r="A16" s="22" t="s">
        <v>26</v>
      </c>
      <c r="B16" s="23" t="s">
        <v>27</v>
      </c>
      <c r="C16" s="21">
        <v>509000</v>
      </c>
      <c r="D16" s="21">
        <v>0</v>
      </c>
      <c r="E16" s="21">
        <f>SUM(C16:D16)</f>
        <v>509000</v>
      </c>
    </row>
    <row r="17" spans="1:5" ht="38.25" customHeight="1" x14ac:dyDescent="0.2">
      <c r="A17" s="22" t="s">
        <v>28</v>
      </c>
      <c r="B17" s="23" t="s">
        <v>29</v>
      </c>
      <c r="C17" s="21">
        <v>138000</v>
      </c>
      <c r="D17" s="21">
        <v>0</v>
      </c>
      <c r="E17" s="21">
        <f>SUM(C17:D17)</f>
        <v>138000</v>
      </c>
    </row>
    <row r="18" spans="1:5" ht="18" customHeight="1" x14ac:dyDescent="0.2">
      <c r="A18" s="26"/>
      <c r="B18" s="27" t="s">
        <v>30</v>
      </c>
      <c r="C18" s="28">
        <f>C19</f>
        <v>7000</v>
      </c>
      <c r="D18" s="28">
        <f>D19</f>
        <v>0</v>
      </c>
      <c r="E18" s="28">
        <f>E19</f>
        <v>7000</v>
      </c>
    </row>
    <row r="19" spans="1:5" ht="18" customHeight="1" x14ac:dyDescent="0.2">
      <c r="A19" s="22" t="s">
        <v>31</v>
      </c>
      <c r="B19" s="23" t="s">
        <v>32</v>
      </c>
      <c r="C19" s="21">
        <v>7000</v>
      </c>
      <c r="D19" s="21">
        <v>0</v>
      </c>
      <c r="E19" s="21">
        <f>SUM(C19:D19)</f>
        <v>7000</v>
      </c>
    </row>
    <row r="20" spans="1:5" ht="18" customHeight="1" x14ac:dyDescent="0.2">
      <c r="A20" s="26"/>
      <c r="B20" s="27" t="s">
        <v>33</v>
      </c>
      <c r="C20" s="28">
        <f>SUM(C21:C24)</f>
        <v>0</v>
      </c>
      <c r="D20" s="28">
        <f>SUM(D21:D24)</f>
        <v>0</v>
      </c>
      <c r="E20" s="28">
        <f>SUM(E21:E24)</f>
        <v>0</v>
      </c>
    </row>
    <row r="21" spans="1:5" ht="18" customHeight="1" x14ac:dyDescent="0.2">
      <c r="A21" s="22" t="s">
        <v>34</v>
      </c>
      <c r="B21" s="23" t="s">
        <v>35</v>
      </c>
      <c r="C21" s="21">
        <v>0</v>
      </c>
      <c r="D21" s="21">
        <f>[1]CDR_DAINS_DARIP!K21</f>
        <v>0</v>
      </c>
      <c r="E21" s="21">
        <f>SUM(C21:D21)</f>
        <v>0</v>
      </c>
    </row>
    <row r="22" spans="1:5" ht="18" customHeight="1" x14ac:dyDescent="0.2">
      <c r="A22" s="22" t="s">
        <v>36</v>
      </c>
      <c r="B22" s="23" t="s">
        <v>37</v>
      </c>
      <c r="C22" s="21">
        <v>0</v>
      </c>
      <c r="D22" s="21">
        <f>[1]CDR_DAINS_DARIP!K22</f>
        <v>0</v>
      </c>
      <c r="E22" s="21">
        <f>SUM(C22:D22)</f>
        <v>0</v>
      </c>
    </row>
    <row r="23" spans="1:5" ht="18" customHeight="1" x14ac:dyDescent="0.2">
      <c r="A23" s="22" t="s">
        <v>38</v>
      </c>
      <c r="B23" s="23" t="s">
        <v>39</v>
      </c>
      <c r="C23" s="21">
        <v>0</v>
      </c>
      <c r="D23" s="21">
        <f>[1]CDR_DAINS_DARIP!K23</f>
        <v>0</v>
      </c>
      <c r="E23" s="21">
        <f>SUM(C23:D23)</f>
        <v>0</v>
      </c>
    </row>
    <row r="24" spans="1:5" ht="18" customHeight="1" x14ac:dyDescent="0.2">
      <c r="A24" s="22" t="s">
        <v>40</v>
      </c>
      <c r="B24" s="23" t="s">
        <v>41</v>
      </c>
      <c r="C24" s="21">
        <v>0</v>
      </c>
      <c r="D24" s="21">
        <f>[1]CDR_DAINS_DARIP!K24</f>
        <v>0</v>
      </c>
      <c r="E24" s="21">
        <f>SUM(C24:D24)</f>
        <v>0</v>
      </c>
    </row>
    <row r="25" spans="1:5" ht="18" customHeight="1" x14ac:dyDescent="0.2">
      <c r="A25" s="29"/>
      <c r="B25" s="30" t="s">
        <v>42</v>
      </c>
      <c r="C25" s="31">
        <f>SUM(C2+C4+C9+C13+C18+C20)</f>
        <v>23035896.829999998</v>
      </c>
      <c r="D25" s="31">
        <f>SUM(D2+D4+D9+D13+D18+D20)</f>
        <v>130178.54</v>
      </c>
      <c r="E25" s="31">
        <f>SUM(E2+E4+E9+E13+E18+E20)</f>
        <v>23166075.369999997</v>
      </c>
    </row>
    <row r="26" spans="1:5" ht="18" customHeight="1" x14ac:dyDescent="0.2">
      <c r="A26" s="22"/>
      <c r="B26" s="23"/>
      <c r="C26" s="21"/>
      <c r="D26" s="21"/>
      <c r="E26" s="21"/>
    </row>
    <row r="27" spans="1:5" ht="18" customHeight="1" x14ac:dyDescent="0.2">
      <c r="A27" s="26"/>
      <c r="B27" s="27" t="s">
        <v>43</v>
      </c>
      <c r="C27" s="28">
        <f>SUM(C28:C29)</f>
        <v>80000</v>
      </c>
      <c r="D27" s="28">
        <f>SUM(D28:D29)</f>
        <v>0</v>
      </c>
      <c r="E27" s="28">
        <f>SUM(E28:E29)</f>
        <v>80000</v>
      </c>
    </row>
    <row r="28" spans="1:5" ht="18" customHeight="1" x14ac:dyDescent="0.2">
      <c r="A28" s="22" t="s">
        <v>44</v>
      </c>
      <c r="B28" s="23" t="s">
        <v>45</v>
      </c>
      <c r="C28" s="21">
        <f>[1]CDR_DAINS_DARIP!D28</f>
        <v>4000</v>
      </c>
      <c r="D28" s="21">
        <f>[1]CDR_DAINS_DARIP!K28</f>
        <v>0</v>
      </c>
      <c r="E28" s="21">
        <f>SUM(C28:D28)</f>
        <v>4000</v>
      </c>
    </row>
    <row r="29" spans="1:5" ht="12.75" x14ac:dyDescent="0.2">
      <c r="A29" s="22" t="s">
        <v>46</v>
      </c>
      <c r="B29" s="23" t="s">
        <v>47</v>
      </c>
      <c r="C29" s="21">
        <v>76000</v>
      </c>
      <c r="D29" s="21">
        <v>0</v>
      </c>
      <c r="E29" s="21">
        <f>SUM(C29:D29)</f>
        <v>76000</v>
      </c>
    </row>
    <row r="30" spans="1:5" ht="18" customHeight="1" x14ac:dyDescent="0.2">
      <c r="A30" s="26"/>
      <c r="B30" s="27" t="s">
        <v>48</v>
      </c>
      <c r="C30" s="28">
        <f>SUM(C31:C46)</f>
        <v>6359212.6600000001</v>
      </c>
      <c r="D30" s="28">
        <f>SUM(D31:D46)</f>
        <v>0</v>
      </c>
      <c r="E30" s="28">
        <f>SUM(E31:E46)</f>
        <v>6359212.6600000001</v>
      </c>
    </row>
    <row r="31" spans="1:5" ht="18" customHeight="1" x14ac:dyDescent="0.2">
      <c r="A31" s="22" t="s">
        <v>49</v>
      </c>
      <c r="B31" s="23" t="s">
        <v>50</v>
      </c>
      <c r="C31" s="21">
        <v>62000</v>
      </c>
      <c r="D31" s="21">
        <v>0</v>
      </c>
      <c r="E31" s="21">
        <f t="shared" ref="E31:E46" si="0">SUM(C31:D31)</f>
        <v>62000</v>
      </c>
    </row>
    <row r="32" spans="1:5" ht="18" customHeight="1" x14ac:dyDescent="0.2">
      <c r="A32" s="22" t="s">
        <v>51</v>
      </c>
      <c r="B32" s="23" t="s">
        <v>52</v>
      </c>
      <c r="C32" s="21">
        <v>8700</v>
      </c>
      <c r="D32" s="21">
        <v>0</v>
      </c>
      <c r="E32" s="21">
        <f t="shared" si="0"/>
        <v>8700</v>
      </c>
    </row>
    <row r="33" spans="1:5" ht="18" customHeight="1" x14ac:dyDescent="0.2">
      <c r="A33" s="22" t="s">
        <v>53</v>
      </c>
      <c r="B33" s="23" t="s">
        <v>54</v>
      </c>
      <c r="C33" s="21">
        <v>5000</v>
      </c>
      <c r="D33" s="21">
        <v>0</v>
      </c>
      <c r="E33" s="21">
        <f t="shared" si="0"/>
        <v>5000</v>
      </c>
    </row>
    <row r="34" spans="1:5" ht="18" customHeight="1" x14ac:dyDescent="0.2">
      <c r="A34" s="22" t="s">
        <v>55</v>
      </c>
      <c r="B34" s="23" t="s">
        <v>56</v>
      </c>
      <c r="C34" s="21">
        <v>15000</v>
      </c>
      <c r="D34" s="21">
        <v>0</v>
      </c>
      <c r="E34" s="21">
        <f t="shared" si="0"/>
        <v>15000</v>
      </c>
    </row>
    <row r="35" spans="1:5" ht="18" customHeight="1" x14ac:dyDescent="0.2">
      <c r="A35" s="22" t="s">
        <v>57</v>
      </c>
      <c r="B35" s="23" t="s">
        <v>58</v>
      </c>
      <c r="C35" s="21">
        <v>1240659</v>
      </c>
      <c r="D35" s="21">
        <v>0</v>
      </c>
      <c r="E35" s="21">
        <f t="shared" si="0"/>
        <v>1240659</v>
      </c>
    </row>
    <row r="36" spans="1:5" ht="18" customHeight="1" x14ac:dyDescent="0.2">
      <c r="A36" s="22" t="s">
        <v>59</v>
      </c>
      <c r="B36" s="23" t="s">
        <v>60</v>
      </c>
      <c r="C36" s="21">
        <v>915753.66</v>
      </c>
      <c r="D36" s="21">
        <v>0</v>
      </c>
      <c r="E36" s="21">
        <f t="shared" si="0"/>
        <v>915753.66</v>
      </c>
    </row>
    <row r="37" spans="1:5" ht="18" customHeight="1" x14ac:dyDescent="0.2">
      <c r="A37" s="22" t="s">
        <v>61</v>
      </c>
      <c r="B37" s="23" t="s">
        <v>62</v>
      </c>
      <c r="C37" s="21">
        <v>835000</v>
      </c>
      <c r="D37" s="21">
        <v>0</v>
      </c>
      <c r="E37" s="21">
        <f t="shared" si="0"/>
        <v>835000</v>
      </c>
    </row>
    <row r="38" spans="1:5" ht="18" customHeight="1" x14ac:dyDescent="0.2">
      <c r="A38" s="22" t="s">
        <v>63</v>
      </c>
      <c r="B38" s="23" t="s">
        <v>64</v>
      </c>
      <c r="C38" s="21">
        <v>50000</v>
      </c>
      <c r="D38" s="21">
        <v>0</v>
      </c>
      <c r="E38" s="21">
        <f t="shared" si="0"/>
        <v>50000</v>
      </c>
    </row>
    <row r="39" spans="1:5" ht="18" customHeight="1" x14ac:dyDescent="0.2">
      <c r="A39" s="22" t="s">
        <v>65</v>
      </c>
      <c r="B39" s="23" t="s">
        <v>66</v>
      </c>
      <c r="C39" s="21">
        <v>5000</v>
      </c>
      <c r="D39" s="21">
        <v>0</v>
      </c>
      <c r="E39" s="21">
        <f t="shared" si="0"/>
        <v>5000</v>
      </c>
    </row>
    <row r="40" spans="1:5" ht="18" customHeight="1" x14ac:dyDescent="0.2">
      <c r="A40" s="22" t="s">
        <v>67</v>
      </c>
      <c r="B40" s="23" t="s">
        <v>68</v>
      </c>
      <c r="C40" s="21">
        <v>63000</v>
      </c>
      <c r="D40" s="21">
        <v>0</v>
      </c>
      <c r="E40" s="21">
        <f t="shared" si="0"/>
        <v>63000</v>
      </c>
    </row>
    <row r="41" spans="1:5" ht="29.25" customHeight="1" x14ac:dyDescent="0.2">
      <c r="A41" s="22" t="s">
        <v>69</v>
      </c>
      <c r="B41" s="23" t="s">
        <v>70</v>
      </c>
      <c r="C41" s="21">
        <v>1340000</v>
      </c>
      <c r="D41" s="21">
        <v>0</v>
      </c>
      <c r="E41" s="21">
        <f t="shared" si="0"/>
        <v>1340000</v>
      </c>
    </row>
    <row r="42" spans="1:5" ht="18" customHeight="1" x14ac:dyDescent="0.2">
      <c r="A42" s="22" t="s">
        <v>71</v>
      </c>
      <c r="B42" s="23" t="s">
        <v>72</v>
      </c>
      <c r="C42" s="21">
        <v>1201000</v>
      </c>
      <c r="D42" s="21">
        <v>0</v>
      </c>
      <c r="E42" s="21">
        <f t="shared" si="0"/>
        <v>1201000</v>
      </c>
    </row>
    <row r="43" spans="1:5" ht="18" customHeight="1" x14ac:dyDescent="0.2">
      <c r="A43" s="22" t="s">
        <v>73</v>
      </c>
      <c r="B43" s="23" t="s">
        <v>74</v>
      </c>
      <c r="C43" s="21">
        <v>30600</v>
      </c>
      <c r="D43" s="21">
        <v>0</v>
      </c>
      <c r="E43" s="21">
        <f t="shared" si="0"/>
        <v>30600</v>
      </c>
    </row>
    <row r="44" spans="1:5" ht="18" customHeight="1" x14ac:dyDescent="0.2">
      <c r="A44" s="22" t="s">
        <v>75</v>
      </c>
      <c r="B44" s="23" t="s">
        <v>76</v>
      </c>
      <c r="C44" s="21">
        <v>16000</v>
      </c>
      <c r="D44" s="21">
        <v>0</v>
      </c>
      <c r="E44" s="21">
        <f t="shared" si="0"/>
        <v>16000</v>
      </c>
    </row>
    <row r="45" spans="1:5" ht="12.75" x14ac:dyDescent="0.2">
      <c r="A45" s="22" t="s">
        <v>77</v>
      </c>
      <c r="B45" s="23" t="s">
        <v>78</v>
      </c>
      <c r="C45" s="21">
        <v>215000</v>
      </c>
      <c r="D45" s="21">
        <v>0</v>
      </c>
      <c r="E45" s="21">
        <f t="shared" si="0"/>
        <v>215000</v>
      </c>
    </row>
    <row r="46" spans="1:5" ht="30.75" customHeight="1" x14ac:dyDescent="0.2">
      <c r="A46" s="22" t="s">
        <v>79</v>
      </c>
      <c r="B46" s="23" t="s">
        <v>80</v>
      </c>
      <c r="C46" s="21">
        <v>356500</v>
      </c>
      <c r="D46" s="21">
        <v>0</v>
      </c>
      <c r="E46" s="21">
        <f t="shared" si="0"/>
        <v>356500</v>
      </c>
    </row>
    <row r="47" spans="1:5" ht="18" customHeight="1" x14ac:dyDescent="0.2">
      <c r="A47" s="26"/>
      <c r="B47" s="27" t="s">
        <v>81</v>
      </c>
      <c r="C47" s="28">
        <f>SUM(C48:C50)</f>
        <v>171100</v>
      </c>
      <c r="D47" s="28">
        <f>SUM(D48:D50)</f>
        <v>0</v>
      </c>
      <c r="E47" s="28">
        <f>SUM(E48:E50)</f>
        <v>171100</v>
      </c>
    </row>
    <row r="48" spans="1:5" ht="18" customHeight="1" x14ac:dyDescent="0.2">
      <c r="A48" s="22" t="s">
        <v>82</v>
      </c>
      <c r="B48" s="23" t="s">
        <v>83</v>
      </c>
      <c r="C48" s="21">
        <v>151000</v>
      </c>
      <c r="D48" s="21">
        <v>0</v>
      </c>
      <c r="E48" s="21">
        <f>SUM(C48:D48)</f>
        <v>151000</v>
      </c>
    </row>
    <row r="49" spans="1:5" ht="18" customHeight="1" x14ac:dyDescent="0.2">
      <c r="A49" s="22" t="s">
        <v>84</v>
      </c>
      <c r="B49" s="23" t="s">
        <v>85</v>
      </c>
      <c r="C49" s="21">
        <v>19000</v>
      </c>
      <c r="D49" s="21">
        <v>0</v>
      </c>
      <c r="E49" s="21">
        <f>SUM(C49:D49)</f>
        <v>19000</v>
      </c>
    </row>
    <row r="50" spans="1:5" ht="18" customHeight="1" x14ac:dyDescent="0.2">
      <c r="A50" s="22" t="s">
        <v>86</v>
      </c>
      <c r="B50" s="23" t="s">
        <v>87</v>
      </c>
      <c r="C50" s="21">
        <f>[1]CDR_DAINS_DARIP!D50</f>
        <v>1100</v>
      </c>
      <c r="D50" s="21">
        <v>0</v>
      </c>
      <c r="E50" s="21">
        <f>SUM(C50:D50)</f>
        <v>1100</v>
      </c>
    </row>
    <row r="51" spans="1:5" ht="18" customHeight="1" x14ac:dyDescent="0.2">
      <c r="A51" s="26"/>
      <c r="B51" s="27" t="s">
        <v>88</v>
      </c>
      <c r="C51" s="28">
        <f>SUM(C52:C55)</f>
        <v>1879238.6</v>
      </c>
      <c r="D51" s="28">
        <f>SUM(D52:D55)</f>
        <v>10178.540000000001</v>
      </c>
      <c r="E51" s="28">
        <f>SUM(E52:E55)</f>
        <v>1889417.1400000001</v>
      </c>
    </row>
    <row r="52" spans="1:5" ht="12.75" x14ac:dyDescent="0.2">
      <c r="A52" s="22" t="s">
        <v>89</v>
      </c>
      <c r="B52" s="23" t="s">
        <v>90</v>
      </c>
      <c r="C52" s="21">
        <v>1429238.6</v>
      </c>
      <c r="D52" s="21">
        <v>0</v>
      </c>
      <c r="E52" s="21">
        <f>SUM(C52:D52)</f>
        <v>1429238.6</v>
      </c>
    </row>
    <row r="53" spans="1:5" ht="18" customHeight="1" x14ac:dyDescent="0.2">
      <c r="A53" s="22" t="s">
        <v>91</v>
      </c>
      <c r="B53" s="23" t="s">
        <v>92</v>
      </c>
      <c r="C53" s="21">
        <v>400000</v>
      </c>
      <c r="D53" s="21">
        <v>10178.540000000001</v>
      </c>
      <c r="E53" s="21">
        <f>SUM(C53:D53)</f>
        <v>410178.54</v>
      </c>
    </row>
    <row r="54" spans="1:5" ht="18" customHeight="1" x14ac:dyDescent="0.2">
      <c r="A54" s="22" t="s">
        <v>93</v>
      </c>
      <c r="B54" s="23" t="s">
        <v>94</v>
      </c>
      <c r="C54" s="21">
        <f>[1]CDR_DAINS_DARIP!D54</f>
        <v>0</v>
      </c>
      <c r="D54" s="21">
        <v>0</v>
      </c>
      <c r="E54" s="21">
        <f>SUM(C54:D54)</f>
        <v>0</v>
      </c>
    </row>
    <row r="55" spans="1:5" ht="18" customHeight="1" x14ac:dyDescent="0.2">
      <c r="A55" s="22" t="s">
        <v>95</v>
      </c>
      <c r="B55" s="23" t="s">
        <v>96</v>
      </c>
      <c r="C55" s="21">
        <v>50000</v>
      </c>
      <c r="D55" s="21">
        <v>0</v>
      </c>
      <c r="E55" s="21">
        <f>SUM(C55:D55)</f>
        <v>50000</v>
      </c>
    </row>
    <row r="56" spans="1:5" ht="18" customHeight="1" x14ac:dyDescent="0.2">
      <c r="A56" s="26"/>
      <c r="B56" s="27" t="s">
        <v>97</v>
      </c>
      <c r="C56" s="28">
        <f>SUM(C57:C60)</f>
        <v>515481</v>
      </c>
      <c r="D56" s="28">
        <f>SUM(D57:D60)</f>
        <v>0</v>
      </c>
      <c r="E56" s="28">
        <f>SUM(E57:E60)</f>
        <v>515481</v>
      </c>
    </row>
    <row r="57" spans="1:5" ht="18" customHeight="1" x14ac:dyDescent="0.2">
      <c r="A57" s="22" t="s">
        <v>98</v>
      </c>
      <c r="B57" s="23" t="s">
        <v>99</v>
      </c>
      <c r="C57" s="21">
        <v>398700</v>
      </c>
      <c r="D57" s="21">
        <v>0</v>
      </c>
      <c r="E57" s="21">
        <f>SUM(C57:D57)</f>
        <v>398700</v>
      </c>
    </row>
    <row r="58" spans="1:5" ht="18" customHeight="1" x14ac:dyDescent="0.2">
      <c r="A58" s="22" t="s">
        <v>100</v>
      </c>
      <c r="B58" s="23" t="s">
        <v>101</v>
      </c>
      <c r="C58" s="21">
        <v>97241</v>
      </c>
      <c r="D58" s="21">
        <v>0</v>
      </c>
      <c r="E58" s="21">
        <f>SUM(C58:D58)</f>
        <v>97241</v>
      </c>
    </row>
    <row r="59" spans="1:5" ht="18" customHeight="1" x14ac:dyDescent="0.2">
      <c r="A59" s="22" t="s">
        <v>102</v>
      </c>
      <c r="B59" s="23" t="s">
        <v>103</v>
      </c>
      <c r="C59" s="21">
        <v>18000</v>
      </c>
      <c r="D59" s="21">
        <v>0</v>
      </c>
      <c r="E59" s="21">
        <f>SUM(C59:D59)</f>
        <v>18000</v>
      </c>
    </row>
    <row r="60" spans="1:5" ht="18" customHeight="1" x14ac:dyDescent="0.2">
      <c r="A60" s="22" t="s">
        <v>104</v>
      </c>
      <c r="B60" s="23" t="s">
        <v>105</v>
      </c>
      <c r="C60" s="21">
        <v>1540</v>
      </c>
      <c r="D60" s="21">
        <v>0</v>
      </c>
      <c r="E60" s="21">
        <f>SUM(C60:D60)</f>
        <v>1540</v>
      </c>
    </row>
    <row r="61" spans="1:5" ht="18" customHeight="1" x14ac:dyDescent="0.2">
      <c r="A61" s="26" t="s">
        <v>106</v>
      </c>
      <c r="B61" s="27" t="s">
        <v>107</v>
      </c>
      <c r="C61" s="28">
        <v>450000</v>
      </c>
      <c r="D61" s="28">
        <v>0</v>
      </c>
      <c r="E61" s="28">
        <f>SUM(C61:D61)</f>
        <v>450000</v>
      </c>
    </row>
    <row r="62" spans="1:5" ht="18" customHeight="1" x14ac:dyDescent="0.2">
      <c r="A62" s="26"/>
      <c r="B62" s="27" t="s">
        <v>108</v>
      </c>
      <c r="C62" s="28">
        <f>SUM(C63:C64)</f>
        <v>2900000</v>
      </c>
      <c r="D62" s="28">
        <f>SUM(D63:D64)</f>
        <v>0</v>
      </c>
      <c r="E62" s="28">
        <f>SUM(E63:E64)</f>
        <v>2900000</v>
      </c>
    </row>
    <row r="63" spans="1:5" ht="18" customHeight="1" x14ac:dyDescent="0.2">
      <c r="A63" s="22" t="s">
        <v>109</v>
      </c>
      <c r="B63" s="23" t="s">
        <v>110</v>
      </c>
      <c r="C63" s="21">
        <v>2862000</v>
      </c>
      <c r="D63" s="21">
        <v>0</v>
      </c>
      <c r="E63" s="21">
        <f>SUM(C63:D63)</f>
        <v>2862000</v>
      </c>
    </row>
    <row r="64" spans="1:5" ht="18" customHeight="1" x14ac:dyDescent="0.2">
      <c r="A64" s="22" t="s">
        <v>111</v>
      </c>
      <c r="B64" s="23" t="s">
        <v>112</v>
      </c>
      <c r="C64" s="21">
        <v>38000</v>
      </c>
      <c r="D64" s="21">
        <v>0</v>
      </c>
      <c r="E64" s="21">
        <f>SUM(C64:D64)</f>
        <v>38000</v>
      </c>
    </row>
    <row r="65" spans="1:5" ht="18" customHeight="1" x14ac:dyDescent="0.2">
      <c r="A65" s="26"/>
      <c r="B65" s="27" t="s">
        <v>113</v>
      </c>
      <c r="C65" s="28">
        <f>SUM(C66:C69)</f>
        <v>10533864.57</v>
      </c>
      <c r="D65" s="28">
        <f>SUM(D66:D69)</f>
        <v>120000</v>
      </c>
      <c r="E65" s="28">
        <f>SUM(E66:E69)</f>
        <v>10653864.57</v>
      </c>
    </row>
    <row r="66" spans="1:5" ht="18" customHeight="1" x14ac:dyDescent="0.2">
      <c r="A66" s="22" t="s">
        <v>114</v>
      </c>
      <c r="B66" s="23" t="s">
        <v>115</v>
      </c>
      <c r="C66" s="21">
        <v>50000</v>
      </c>
      <c r="D66" s="21">
        <v>0</v>
      </c>
      <c r="E66" s="21">
        <f>SUM(C66:D66)</f>
        <v>50000</v>
      </c>
    </row>
    <row r="67" spans="1:5" ht="12.75" x14ac:dyDescent="0.2">
      <c r="A67" s="22" t="s">
        <v>116</v>
      </c>
      <c r="B67" s="23" t="s">
        <v>117</v>
      </c>
      <c r="C67" s="21">
        <v>10173864.57</v>
      </c>
      <c r="D67" s="21">
        <v>0</v>
      </c>
      <c r="E67" s="21">
        <f>SUM(C67:D67)</f>
        <v>10173864.57</v>
      </c>
    </row>
    <row r="68" spans="1:5" ht="18" customHeight="1" x14ac:dyDescent="0.2">
      <c r="A68" s="22" t="s">
        <v>118</v>
      </c>
      <c r="B68" s="23" t="s">
        <v>119</v>
      </c>
      <c r="C68" s="21">
        <v>30000</v>
      </c>
      <c r="D68" s="21">
        <v>0</v>
      </c>
      <c r="E68" s="21">
        <f>SUM(C68:D68)</f>
        <v>30000</v>
      </c>
    </row>
    <row r="69" spans="1:5" ht="18" customHeight="1" x14ac:dyDescent="0.2">
      <c r="A69" s="22" t="s">
        <v>120</v>
      </c>
      <c r="B69" s="23" t="s">
        <v>121</v>
      </c>
      <c r="C69" s="21">
        <v>280000</v>
      </c>
      <c r="D69" s="21">
        <v>120000</v>
      </c>
      <c r="E69" s="21">
        <f>SUM(C69:D69)</f>
        <v>400000</v>
      </c>
    </row>
    <row r="70" spans="1:5" ht="18" customHeight="1" x14ac:dyDescent="0.2">
      <c r="A70" s="26"/>
      <c r="B70" s="27" t="s">
        <v>122</v>
      </c>
      <c r="C70" s="28">
        <f>SUM(C71:C73)</f>
        <v>127000</v>
      </c>
      <c r="D70" s="28">
        <f>SUM(D71:D73)</f>
        <v>0</v>
      </c>
      <c r="E70" s="28">
        <f>SUM(E71:E73)</f>
        <v>127000</v>
      </c>
    </row>
    <row r="71" spans="1:5" ht="18" customHeight="1" x14ac:dyDescent="0.2">
      <c r="A71" s="22" t="s">
        <v>123</v>
      </c>
      <c r="B71" s="23" t="s">
        <v>124</v>
      </c>
      <c r="C71" s="21">
        <v>35000</v>
      </c>
      <c r="D71" s="21">
        <f>[1]CDR_DAINS_DARIP!K71</f>
        <v>0</v>
      </c>
      <c r="E71" s="21">
        <f>SUM(C71:D71)</f>
        <v>35000</v>
      </c>
    </row>
    <row r="72" spans="1:5" ht="18" customHeight="1" x14ac:dyDescent="0.2">
      <c r="A72" s="22" t="s">
        <v>125</v>
      </c>
      <c r="B72" s="23" t="s">
        <v>126</v>
      </c>
      <c r="C72" s="21">
        <v>0</v>
      </c>
      <c r="D72" s="21">
        <f>[1]CDR_DAINS_DARIP!K72</f>
        <v>0</v>
      </c>
      <c r="E72" s="21">
        <f>SUM(C72:D72)</f>
        <v>0</v>
      </c>
    </row>
    <row r="73" spans="1:5" ht="18" customHeight="1" x14ac:dyDescent="0.2">
      <c r="A73" s="22" t="s">
        <v>127</v>
      </c>
      <c r="B73" s="23" t="s">
        <v>128</v>
      </c>
      <c r="C73" s="21">
        <v>92000</v>
      </c>
      <c r="D73" s="21">
        <v>0</v>
      </c>
      <c r="E73" s="21">
        <f>SUM(C73:D73)</f>
        <v>92000</v>
      </c>
    </row>
    <row r="74" spans="1:5" ht="18" customHeight="1" x14ac:dyDescent="0.2">
      <c r="A74" s="26"/>
      <c r="B74" s="27" t="s">
        <v>129</v>
      </c>
      <c r="C74" s="28">
        <f>SUM(C75:C77)</f>
        <v>20000</v>
      </c>
      <c r="D74" s="28">
        <f>SUM(D75:D77)</f>
        <v>0</v>
      </c>
      <c r="E74" s="28">
        <f>SUM(E75:E77)</f>
        <v>20000</v>
      </c>
    </row>
    <row r="75" spans="1:5" ht="18" customHeight="1" x14ac:dyDescent="0.2">
      <c r="A75" s="22" t="s">
        <v>130</v>
      </c>
      <c r="B75" s="23" t="s">
        <v>131</v>
      </c>
      <c r="C75" s="21">
        <v>0</v>
      </c>
      <c r="D75" s="21">
        <f>[1]CDR_DAINS_DARIP!K75</f>
        <v>0</v>
      </c>
      <c r="E75" s="21">
        <f>SUM(C75:D75)</f>
        <v>0</v>
      </c>
    </row>
    <row r="76" spans="1:5" ht="18" customHeight="1" x14ac:dyDescent="0.2">
      <c r="A76" s="22" t="s">
        <v>132</v>
      </c>
      <c r="B76" s="23" t="s">
        <v>133</v>
      </c>
      <c r="C76" s="21">
        <v>0</v>
      </c>
      <c r="D76" s="21">
        <f>[1]CDR_DAINS_DARIP!K76</f>
        <v>0</v>
      </c>
      <c r="E76" s="21">
        <f>SUM(C76:D76)</f>
        <v>0</v>
      </c>
    </row>
    <row r="77" spans="1:5" ht="18" customHeight="1" x14ac:dyDescent="0.2">
      <c r="A77" s="22" t="s">
        <v>134</v>
      </c>
      <c r="B77" s="23" t="s">
        <v>135</v>
      </c>
      <c r="C77" s="21">
        <v>20000</v>
      </c>
      <c r="D77" s="21">
        <f>[1]CDR_DAINS_DARIP!K77</f>
        <v>0</v>
      </c>
      <c r="E77" s="21">
        <f>SUM(C77:D77)</f>
        <v>20000</v>
      </c>
    </row>
    <row r="78" spans="1:5" ht="18" customHeight="1" x14ac:dyDescent="0.2">
      <c r="A78" s="26"/>
      <c r="B78" s="27" t="s">
        <v>136</v>
      </c>
      <c r="C78" s="28">
        <f>SUM(C79:C82)</f>
        <v>0</v>
      </c>
      <c r="D78" s="28">
        <f>SUM(D79:D82)</f>
        <v>0</v>
      </c>
      <c r="E78" s="28">
        <f>SUM(E79:E82)</f>
        <v>0</v>
      </c>
    </row>
    <row r="79" spans="1:5" ht="18" customHeight="1" x14ac:dyDescent="0.2">
      <c r="A79" s="22" t="s">
        <v>137</v>
      </c>
      <c r="B79" s="23" t="s">
        <v>138</v>
      </c>
      <c r="C79" s="21">
        <v>0</v>
      </c>
      <c r="D79" s="21">
        <f>[1]CDR_DAINS_DARIP!K79</f>
        <v>0</v>
      </c>
      <c r="E79" s="21">
        <f>SUM(C79:D79)</f>
        <v>0</v>
      </c>
    </row>
    <row r="80" spans="1:5" ht="18" customHeight="1" x14ac:dyDescent="0.2">
      <c r="A80" s="22" t="s">
        <v>139</v>
      </c>
      <c r="B80" s="23" t="s">
        <v>140</v>
      </c>
      <c r="C80" s="21">
        <v>0</v>
      </c>
      <c r="D80" s="21">
        <f>[1]CDR_DAINS_DARIP!K80</f>
        <v>0</v>
      </c>
      <c r="E80" s="21">
        <v>0</v>
      </c>
    </row>
    <row r="81" spans="1:5" ht="18" customHeight="1" x14ac:dyDescent="0.2">
      <c r="A81" s="22" t="s">
        <v>141</v>
      </c>
      <c r="B81" s="23" t="s">
        <v>142</v>
      </c>
      <c r="C81" s="21">
        <v>0</v>
      </c>
      <c r="D81" s="21">
        <f>[1]CDR_DAINS_DARIP!K81</f>
        <v>0</v>
      </c>
      <c r="E81" s="21">
        <v>0</v>
      </c>
    </row>
    <row r="82" spans="1:5" ht="18" customHeight="1" x14ac:dyDescent="0.2">
      <c r="A82" s="22" t="s">
        <v>143</v>
      </c>
      <c r="B82" s="23" t="s">
        <v>144</v>
      </c>
      <c r="C82" s="21">
        <v>0</v>
      </c>
      <c r="D82" s="21">
        <f>[1]CDR_DAINS_DARIP!K82</f>
        <v>0</v>
      </c>
      <c r="E82" s="21">
        <v>0</v>
      </c>
    </row>
    <row r="83" spans="1:5" ht="18" customHeight="1" x14ac:dyDescent="0.2">
      <c r="A83" s="29"/>
      <c r="B83" s="30" t="s">
        <v>145</v>
      </c>
      <c r="C83" s="31">
        <f>C27+C30+C47+C51+C56+C61+C62+C65+C70+C74+C78</f>
        <v>23035896.829999998</v>
      </c>
      <c r="D83" s="31">
        <f>D27+D30+D47+D51+D56+D61+D62+D65+D70+D74+D78</f>
        <v>130178.54000000001</v>
      </c>
      <c r="E83" s="31">
        <f>E27+E30+E47+E51+E56+E61+E62+E65+E70+E74+E78</f>
        <v>23166075.370000001</v>
      </c>
    </row>
    <row r="84" spans="1:5" ht="18" customHeight="1" x14ac:dyDescent="0.2">
      <c r="A84" s="22"/>
      <c r="B84" s="32" t="s">
        <v>146</v>
      </c>
      <c r="C84" s="33">
        <f>C25-C83</f>
        <v>0</v>
      </c>
      <c r="D84" s="33">
        <f>D25-D83</f>
        <v>0</v>
      </c>
      <c r="E84" s="33">
        <f>E25-E83</f>
        <v>0</v>
      </c>
    </row>
    <row r="87" spans="1:5" ht="12.75" x14ac:dyDescent="0.2"/>
    <row r="88" spans="1:5" ht="12.75" x14ac:dyDescent="0.2">
      <c r="B88" s="37"/>
      <c r="C88" s="20"/>
    </row>
    <row r="89" spans="1:5" ht="12.75" x14ac:dyDescent="0.2">
      <c r="B89" s="37"/>
      <c r="D89" s="25"/>
    </row>
    <row r="90" spans="1:5" ht="12.75" x14ac:dyDescent="0.2">
      <c r="B90" s="37"/>
    </row>
    <row r="91" spans="1:5" ht="12.75" x14ac:dyDescent="0.2"/>
    <row r="92" spans="1:5" ht="12.75" x14ac:dyDescent="0.2"/>
  </sheetData>
  <pageMargins left="0.27559055118110237" right="0.15748031496062992" top="0.74803149606299213" bottom="0.74803149606299213" header="0.31496062992125984" footer="0.31496062992125984"/>
  <pageSetup paperSize="9" scale="70" orientation="portrait" r:id="rId1"/>
  <headerFooter>
    <oddHeader>&amp;CII^ VARIAZIONE AL BUDGET ECONOMICO 2026</oddHeader>
  </headerFooter>
  <ignoredErrors>
    <ignoredError sqref="A3:A85 C2:E5 C9:D9 C7:E8 D6:E6 C11:D13 C18:D28 D14 D15 D16 D17 C30:D31 C33:D33 D32 C38:D38 C34 D36 C47:D47 C39 D40 C44 C50:D51 C48 D49 C54:D55 C53 C59:D66 C70:D72 C74:D84" numberStoredAsText="1"/>
    <ignoredError sqref="E9:E84" numberStoredAsText="1" formula="1"/>
    <ignoredError sqref="C56:D56" numberStoredAsText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D203E-F73A-4517-819A-1CB8E569DED6}">
  <dimension ref="A1:E92"/>
  <sheetViews>
    <sheetView tabSelected="1" zoomScale="145" zoomScaleNormal="145" workbookViewId="0">
      <selection activeCell="D70" sqref="D70"/>
    </sheetView>
  </sheetViews>
  <sheetFormatPr defaultRowHeight="18" customHeight="1" x14ac:dyDescent="0.2"/>
  <cols>
    <col min="1" max="1" width="10.7109375" style="17" customWidth="1"/>
    <col min="2" max="2" width="73" style="20" customWidth="1"/>
    <col min="3" max="5" width="16.140625" style="24" customWidth="1"/>
    <col min="6" max="6" width="25.7109375" style="20" bestFit="1" customWidth="1"/>
    <col min="7" max="16384" width="9.140625" style="20"/>
  </cols>
  <sheetData>
    <row r="1" spans="1:5" s="3" customFormat="1" ht="33.75" customHeight="1" x14ac:dyDescent="0.25">
      <c r="A1" s="35" t="s">
        <v>0</v>
      </c>
      <c r="B1" s="36" t="s">
        <v>1</v>
      </c>
      <c r="C1" s="35" t="s">
        <v>151</v>
      </c>
      <c r="D1" s="35" t="s">
        <v>153</v>
      </c>
      <c r="E1" s="35" t="s">
        <v>152</v>
      </c>
    </row>
    <row r="2" spans="1:5" ht="18" customHeight="1" x14ac:dyDescent="0.2">
      <c r="A2" s="26"/>
      <c r="B2" s="27" t="s">
        <v>2</v>
      </c>
      <c r="C2" s="28">
        <f>C3</f>
        <v>2600000</v>
      </c>
      <c r="D2" s="28">
        <f>D3</f>
        <v>0</v>
      </c>
      <c r="E2" s="28">
        <f>E3</f>
        <v>2600000</v>
      </c>
    </row>
    <row r="3" spans="1:5" ht="12.75" x14ac:dyDescent="0.2">
      <c r="A3" s="22" t="s">
        <v>3</v>
      </c>
      <c r="B3" s="23" t="s">
        <v>4</v>
      </c>
      <c r="C3" s="21">
        <v>2600000</v>
      </c>
      <c r="D3" s="21">
        <v>0</v>
      </c>
      <c r="E3" s="21">
        <f>SUM(C3+D3)</f>
        <v>2600000</v>
      </c>
    </row>
    <row r="4" spans="1:5" ht="18" customHeight="1" x14ac:dyDescent="0.2">
      <c r="A4" s="26"/>
      <c r="B4" s="27" t="s">
        <v>5</v>
      </c>
      <c r="C4" s="28">
        <f>SUM(C5:C8)</f>
        <v>3309000</v>
      </c>
      <c r="D4" s="28">
        <f>SUM(D5:D8)</f>
        <v>0</v>
      </c>
      <c r="E4" s="28">
        <f>SUM(E5:E8)</f>
        <v>3309000</v>
      </c>
    </row>
    <row r="5" spans="1:5" ht="18" customHeight="1" x14ac:dyDescent="0.2">
      <c r="A5" s="22" t="s">
        <v>6</v>
      </c>
      <c r="B5" s="23" t="s">
        <v>7</v>
      </c>
      <c r="C5" s="21">
        <v>9000</v>
      </c>
      <c r="D5" s="21">
        <f>[1]CDR_DAINS_DARIP!K5</f>
        <v>0</v>
      </c>
      <c r="E5" s="21">
        <f>SUM(C5:D5)</f>
        <v>9000</v>
      </c>
    </row>
    <row r="6" spans="1:5" ht="12.75" x14ac:dyDescent="0.2">
      <c r="A6" s="22" t="s">
        <v>8</v>
      </c>
      <c r="B6" s="23" t="s">
        <v>9</v>
      </c>
      <c r="C6" s="21">
        <v>3300000</v>
      </c>
      <c r="D6" s="21">
        <v>0</v>
      </c>
      <c r="E6" s="21">
        <f>SUM(C6:D6)</f>
        <v>3300000</v>
      </c>
    </row>
    <row r="7" spans="1:5" ht="18" customHeight="1" x14ac:dyDescent="0.2">
      <c r="A7" s="22" t="s">
        <v>10</v>
      </c>
      <c r="B7" s="23" t="s">
        <v>11</v>
      </c>
      <c r="C7" s="21">
        <v>0</v>
      </c>
      <c r="D7" s="21">
        <v>0</v>
      </c>
      <c r="E7" s="21">
        <f>SUM(C7:D7)</f>
        <v>0</v>
      </c>
    </row>
    <row r="8" spans="1:5" ht="18" customHeight="1" x14ac:dyDescent="0.2">
      <c r="A8" s="22" t="s">
        <v>12</v>
      </c>
      <c r="B8" s="23" t="s">
        <v>13</v>
      </c>
      <c r="C8" s="21">
        <v>0</v>
      </c>
      <c r="D8" s="21">
        <f>[1]CDR_DAINS_DARIP!K8</f>
        <v>0</v>
      </c>
      <c r="E8" s="21">
        <f>SUM(C8:D8)</f>
        <v>0</v>
      </c>
    </row>
    <row r="9" spans="1:5" ht="18" customHeight="1" x14ac:dyDescent="0.2">
      <c r="A9" s="26"/>
      <c r="B9" s="27" t="s">
        <v>14</v>
      </c>
      <c r="C9" s="28">
        <f>SUM(C10:C12)</f>
        <v>12504674.6</v>
      </c>
      <c r="D9" s="28">
        <f>SUM(D10:D12)</f>
        <v>1897178.54</v>
      </c>
      <c r="E9" s="28">
        <f>SUM(E10:E12)</f>
        <v>14401853.140000001</v>
      </c>
    </row>
    <row r="10" spans="1:5" ht="18" customHeight="1" x14ac:dyDescent="0.2">
      <c r="A10" s="22" t="s">
        <v>15</v>
      </c>
      <c r="B10" s="23" t="s">
        <v>16</v>
      </c>
      <c r="C10" s="11">
        <v>9604674.5999999996</v>
      </c>
      <c r="D10" s="21">
        <v>1897178.54</v>
      </c>
      <c r="E10" s="21">
        <f>SUM(C10:D10)</f>
        <v>11501853.140000001</v>
      </c>
    </row>
    <row r="11" spans="1:5" ht="18" customHeight="1" x14ac:dyDescent="0.2">
      <c r="A11" s="22" t="s">
        <v>17</v>
      </c>
      <c r="B11" s="23" t="s">
        <v>18</v>
      </c>
      <c r="C11" s="11">
        <v>0</v>
      </c>
      <c r="D11" s="21">
        <f>[1]CDR_DAINS_DARIP!K11</f>
        <v>0</v>
      </c>
      <c r="E11" s="21">
        <f>SUM(C11:D11)</f>
        <v>0</v>
      </c>
    </row>
    <row r="12" spans="1:5" ht="18" customHeight="1" x14ac:dyDescent="0.2">
      <c r="A12" s="22" t="s">
        <v>19</v>
      </c>
      <c r="B12" s="23" t="s">
        <v>20</v>
      </c>
      <c r="C12" s="11">
        <f>[1]CDR_DAINS_DARIP!D12</f>
        <v>2900000</v>
      </c>
      <c r="D12" s="21">
        <f>[1]CDR_DAINS_DARIP!K12</f>
        <v>0</v>
      </c>
      <c r="E12" s="21">
        <f>SUM(C12:D12)</f>
        <v>2900000</v>
      </c>
    </row>
    <row r="13" spans="1:5" ht="18" customHeight="1" x14ac:dyDescent="0.2">
      <c r="A13" s="26"/>
      <c r="B13" s="27" t="s">
        <v>21</v>
      </c>
      <c r="C13" s="28">
        <f>SUM(C14:C17)</f>
        <v>659000</v>
      </c>
      <c r="D13" s="28">
        <f>SUM(D14:D17)</f>
        <v>0</v>
      </c>
      <c r="E13" s="28">
        <f>SUM(E14:E17)</f>
        <v>659000</v>
      </c>
    </row>
    <row r="14" spans="1:5" ht="18" customHeight="1" x14ac:dyDescent="0.2">
      <c r="A14" s="22" t="s">
        <v>22</v>
      </c>
      <c r="B14" s="23" t="s">
        <v>23</v>
      </c>
      <c r="C14" s="21">
        <v>10000</v>
      </c>
      <c r="D14" s="21">
        <f>[1]CDR_DAINS_DARIP!K14</f>
        <v>0</v>
      </c>
      <c r="E14" s="21">
        <f>SUM(C14:D14)</f>
        <v>10000</v>
      </c>
    </row>
    <row r="15" spans="1:5" ht="18" customHeight="1" x14ac:dyDescent="0.2">
      <c r="A15" s="22" t="s">
        <v>24</v>
      </c>
      <c r="B15" s="23" t="s">
        <v>25</v>
      </c>
      <c r="C15" s="21">
        <v>2000</v>
      </c>
      <c r="D15" s="21">
        <f>[1]CDR_DAINS_DARIP!K15</f>
        <v>0</v>
      </c>
      <c r="E15" s="21">
        <f>SUM(C15:D15)</f>
        <v>2000</v>
      </c>
    </row>
    <row r="16" spans="1:5" ht="33.75" customHeight="1" x14ac:dyDescent="0.2">
      <c r="A16" s="22" t="s">
        <v>26</v>
      </c>
      <c r="B16" s="23" t="s">
        <v>27</v>
      </c>
      <c r="C16" s="21">
        <v>509000</v>
      </c>
      <c r="D16" s="21">
        <v>0</v>
      </c>
      <c r="E16" s="21">
        <f>SUM(C16:D16)</f>
        <v>509000</v>
      </c>
    </row>
    <row r="17" spans="1:5" ht="38.25" customHeight="1" x14ac:dyDescent="0.2">
      <c r="A17" s="22" t="s">
        <v>28</v>
      </c>
      <c r="B17" s="23" t="s">
        <v>29</v>
      </c>
      <c r="C17" s="21">
        <v>138000</v>
      </c>
      <c r="D17" s="21">
        <v>0</v>
      </c>
      <c r="E17" s="21">
        <f>SUM(C17:D17)</f>
        <v>138000</v>
      </c>
    </row>
    <row r="18" spans="1:5" ht="18" customHeight="1" x14ac:dyDescent="0.2">
      <c r="A18" s="26"/>
      <c r="B18" s="27" t="s">
        <v>30</v>
      </c>
      <c r="C18" s="28">
        <f>C19</f>
        <v>7000</v>
      </c>
      <c r="D18" s="28">
        <f>D19</f>
        <v>0</v>
      </c>
      <c r="E18" s="28">
        <f>E19</f>
        <v>7000</v>
      </c>
    </row>
    <row r="19" spans="1:5" ht="18" customHeight="1" x14ac:dyDescent="0.2">
      <c r="A19" s="22" t="s">
        <v>31</v>
      </c>
      <c r="B19" s="23" t="s">
        <v>32</v>
      </c>
      <c r="C19" s="21">
        <v>7000</v>
      </c>
      <c r="D19" s="21">
        <v>0</v>
      </c>
      <c r="E19" s="21">
        <f>SUM(C19:D19)</f>
        <v>7000</v>
      </c>
    </row>
    <row r="20" spans="1:5" ht="18" customHeight="1" x14ac:dyDescent="0.2">
      <c r="A20" s="26"/>
      <c r="B20" s="27" t="s">
        <v>33</v>
      </c>
      <c r="C20" s="28">
        <f>SUM(C21:C24)</f>
        <v>0</v>
      </c>
      <c r="D20" s="28">
        <f>SUM(D21:D24)</f>
        <v>0</v>
      </c>
      <c r="E20" s="28">
        <f>SUM(E21:E24)</f>
        <v>0</v>
      </c>
    </row>
    <row r="21" spans="1:5" ht="18" customHeight="1" x14ac:dyDescent="0.2">
      <c r="A21" s="22" t="s">
        <v>34</v>
      </c>
      <c r="B21" s="23" t="s">
        <v>35</v>
      </c>
      <c r="C21" s="21">
        <v>0</v>
      </c>
      <c r="D21" s="21">
        <f>[1]CDR_DAINS_DARIP!K21</f>
        <v>0</v>
      </c>
      <c r="E21" s="21">
        <f>SUM(C21:D21)</f>
        <v>0</v>
      </c>
    </row>
    <row r="22" spans="1:5" ht="18" customHeight="1" x14ac:dyDescent="0.2">
      <c r="A22" s="22" t="s">
        <v>36</v>
      </c>
      <c r="B22" s="23" t="s">
        <v>37</v>
      </c>
      <c r="C22" s="21">
        <v>0</v>
      </c>
      <c r="D22" s="21">
        <f>[1]CDR_DAINS_DARIP!K22</f>
        <v>0</v>
      </c>
      <c r="E22" s="21">
        <f>SUM(C22:D22)</f>
        <v>0</v>
      </c>
    </row>
    <row r="23" spans="1:5" ht="18" customHeight="1" x14ac:dyDescent="0.2">
      <c r="A23" s="22" t="s">
        <v>38</v>
      </c>
      <c r="B23" s="23" t="s">
        <v>39</v>
      </c>
      <c r="C23" s="21">
        <v>0</v>
      </c>
      <c r="D23" s="21">
        <f>[1]CDR_DAINS_DARIP!K23</f>
        <v>0</v>
      </c>
      <c r="E23" s="21">
        <f>SUM(C23:D23)</f>
        <v>0</v>
      </c>
    </row>
    <row r="24" spans="1:5" ht="18" customHeight="1" x14ac:dyDescent="0.2">
      <c r="A24" s="22" t="s">
        <v>40</v>
      </c>
      <c r="B24" s="23" t="s">
        <v>41</v>
      </c>
      <c r="C24" s="21">
        <v>0</v>
      </c>
      <c r="D24" s="21">
        <f>[1]CDR_DAINS_DARIP!K24</f>
        <v>0</v>
      </c>
      <c r="E24" s="21">
        <f>SUM(C24:D24)</f>
        <v>0</v>
      </c>
    </row>
    <row r="25" spans="1:5" ht="18" customHeight="1" x14ac:dyDescent="0.2">
      <c r="A25" s="29"/>
      <c r="B25" s="30" t="s">
        <v>42</v>
      </c>
      <c r="C25" s="31">
        <f>SUM(C2+C4+C9+C13+C18+C20)</f>
        <v>19079674.600000001</v>
      </c>
      <c r="D25" s="31">
        <f>SUM(D2+D4+D9+D13+D18+D20)</f>
        <v>1897178.54</v>
      </c>
      <c r="E25" s="31">
        <f>SUM(E2+E4+E9+E13+E18+E20)</f>
        <v>20976853.140000001</v>
      </c>
    </row>
    <row r="26" spans="1:5" ht="18" customHeight="1" x14ac:dyDescent="0.2">
      <c r="A26" s="22"/>
      <c r="B26" s="23"/>
      <c r="C26" s="21"/>
      <c r="D26" s="21"/>
      <c r="E26" s="21"/>
    </row>
    <row r="27" spans="1:5" ht="18" customHeight="1" x14ac:dyDescent="0.2">
      <c r="A27" s="26"/>
      <c r="B27" s="27" t="s">
        <v>43</v>
      </c>
      <c r="C27" s="28">
        <f>SUM(C28:C29)</f>
        <v>80000</v>
      </c>
      <c r="D27" s="28">
        <f>SUM(D28:D29)</f>
        <v>0</v>
      </c>
      <c r="E27" s="28">
        <f>SUM(E28:E29)</f>
        <v>80000</v>
      </c>
    </row>
    <row r="28" spans="1:5" ht="18" customHeight="1" x14ac:dyDescent="0.2">
      <c r="A28" s="22" t="s">
        <v>44</v>
      </c>
      <c r="B28" s="23" t="s">
        <v>45</v>
      </c>
      <c r="C28" s="21">
        <f>[1]CDR_DAINS_DARIP!D28</f>
        <v>4000</v>
      </c>
      <c r="D28" s="21">
        <f>[1]CDR_DAINS_DARIP!K28</f>
        <v>0</v>
      </c>
      <c r="E28" s="21">
        <f>SUM(C28:D28)</f>
        <v>4000</v>
      </c>
    </row>
    <row r="29" spans="1:5" ht="12.75" x14ac:dyDescent="0.2">
      <c r="A29" s="22" t="s">
        <v>46</v>
      </c>
      <c r="B29" s="23" t="s">
        <v>47</v>
      </c>
      <c r="C29" s="21">
        <v>76000</v>
      </c>
      <c r="D29" s="21">
        <v>0</v>
      </c>
      <c r="E29" s="21">
        <f>SUM(C29:D29)</f>
        <v>76000</v>
      </c>
    </row>
    <row r="30" spans="1:5" ht="18" customHeight="1" x14ac:dyDescent="0.2">
      <c r="A30" s="26"/>
      <c r="B30" s="27" t="s">
        <v>48</v>
      </c>
      <c r="C30" s="28">
        <f>SUM(C31:C46)</f>
        <v>5737070.5499999998</v>
      </c>
      <c r="D30" s="28">
        <f>SUM(D31:D46)</f>
        <v>0</v>
      </c>
      <c r="E30" s="28">
        <f>SUM(E31:E46)</f>
        <v>5737070.5499999998</v>
      </c>
    </row>
    <row r="31" spans="1:5" ht="18" customHeight="1" x14ac:dyDescent="0.2">
      <c r="A31" s="22" t="s">
        <v>49</v>
      </c>
      <c r="B31" s="23" t="s">
        <v>50</v>
      </c>
      <c r="C31" s="21">
        <v>62000</v>
      </c>
      <c r="D31" s="21">
        <v>0</v>
      </c>
      <c r="E31" s="21">
        <f t="shared" ref="E31:E46" si="0">SUM(C31:D31)</f>
        <v>62000</v>
      </c>
    </row>
    <row r="32" spans="1:5" ht="18" customHeight="1" x14ac:dyDescent="0.2">
      <c r="A32" s="22" t="s">
        <v>51</v>
      </c>
      <c r="B32" s="23" t="s">
        <v>52</v>
      </c>
      <c r="C32" s="21">
        <v>8700</v>
      </c>
      <c r="D32" s="21">
        <v>0</v>
      </c>
      <c r="E32" s="21">
        <f t="shared" si="0"/>
        <v>8700</v>
      </c>
    </row>
    <row r="33" spans="1:5" ht="18" customHeight="1" x14ac:dyDescent="0.2">
      <c r="A33" s="22" t="s">
        <v>53</v>
      </c>
      <c r="B33" s="23" t="s">
        <v>54</v>
      </c>
      <c r="C33" s="21">
        <v>5000</v>
      </c>
      <c r="D33" s="21">
        <v>0</v>
      </c>
      <c r="E33" s="21">
        <f t="shared" si="0"/>
        <v>5000</v>
      </c>
    </row>
    <row r="34" spans="1:5" ht="18" customHeight="1" x14ac:dyDescent="0.2">
      <c r="A34" s="22" t="s">
        <v>55</v>
      </c>
      <c r="B34" s="23" t="s">
        <v>56</v>
      </c>
      <c r="C34" s="21">
        <v>15000</v>
      </c>
      <c r="D34" s="21">
        <v>0</v>
      </c>
      <c r="E34" s="21">
        <f t="shared" si="0"/>
        <v>15000</v>
      </c>
    </row>
    <row r="35" spans="1:5" ht="18" customHeight="1" x14ac:dyDescent="0.2">
      <c r="A35" s="22" t="s">
        <v>57</v>
      </c>
      <c r="B35" s="23" t="s">
        <v>58</v>
      </c>
      <c r="C35" s="21">
        <v>1101142.5</v>
      </c>
      <c r="D35" s="21">
        <v>0</v>
      </c>
      <c r="E35" s="21">
        <f t="shared" si="0"/>
        <v>1101142.5</v>
      </c>
    </row>
    <row r="36" spans="1:5" ht="18" customHeight="1" x14ac:dyDescent="0.2">
      <c r="A36" s="22" t="s">
        <v>59</v>
      </c>
      <c r="B36" s="23" t="s">
        <v>60</v>
      </c>
      <c r="C36" s="21">
        <v>763128.05</v>
      </c>
      <c r="D36" s="21">
        <v>0</v>
      </c>
      <c r="E36" s="21">
        <f t="shared" si="0"/>
        <v>763128.05</v>
      </c>
    </row>
    <row r="37" spans="1:5" ht="18" customHeight="1" x14ac:dyDescent="0.2">
      <c r="A37" s="22" t="s">
        <v>61</v>
      </c>
      <c r="B37" s="23" t="s">
        <v>62</v>
      </c>
      <c r="C37" s="21">
        <v>735000</v>
      </c>
      <c r="D37" s="21">
        <v>0</v>
      </c>
      <c r="E37" s="21">
        <f t="shared" si="0"/>
        <v>735000</v>
      </c>
    </row>
    <row r="38" spans="1:5" ht="18" customHeight="1" x14ac:dyDescent="0.2">
      <c r="A38" s="22" t="s">
        <v>63</v>
      </c>
      <c r="B38" s="23" t="s">
        <v>64</v>
      </c>
      <c r="C38" s="21">
        <v>50000</v>
      </c>
      <c r="D38" s="21">
        <v>0</v>
      </c>
      <c r="E38" s="21">
        <f t="shared" si="0"/>
        <v>50000</v>
      </c>
    </row>
    <row r="39" spans="1:5" ht="18" customHeight="1" x14ac:dyDescent="0.2">
      <c r="A39" s="22" t="s">
        <v>65</v>
      </c>
      <c r="B39" s="23" t="s">
        <v>66</v>
      </c>
      <c r="C39" s="21">
        <v>5000</v>
      </c>
      <c r="D39" s="21">
        <v>0</v>
      </c>
      <c r="E39" s="21">
        <f t="shared" si="0"/>
        <v>5000</v>
      </c>
    </row>
    <row r="40" spans="1:5" ht="18" customHeight="1" x14ac:dyDescent="0.2">
      <c r="A40" s="22" t="s">
        <v>67</v>
      </c>
      <c r="B40" s="23" t="s">
        <v>68</v>
      </c>
      <c r="C40" s="21">
        <v>63000</v>
      </c>
      <c r="D40" s="21">
        <v>0</v>
      </c>
      <c r="E40" s="21">
        <f t="shared" si="0"/>
        <v>63000</v>
      </c>
    </row>
    <row r="41" spans="1:5" ht="29.25" customHeight="1" x14ac:dyDescent="0.2">
      <c r="A41" s="22" t="s">
        <v>69</v>
      </c>
      <c r="B41" s="23" t="s">
        <v>70</v>
      </c>
      <c r="C41" s="21">
        <v>1210000</v>
      </c>
      <c r="D41" s="21">
        <v>0</v>
      </c>
      <c r="E41" s="21">
        <f t="shared" si="0"/>
        <v>1210000</v>
      </c>
    </row>
    <row r="42" spans="1:5" ht="18" customHeight="1" x14ac:dyDescent="0.2">
      <c r="A42" s="22" t="s">
        <v>71</v>
      </c>
      <c r="B42" s="23" t="s">
        <v>72</v>
      </c>
      <c r="C42" s="21">
        <v>1101000</v>
      </c>
      <c r="D42" s="21">
        <v>0</v>
      </c>
      <c r="E42" s="21">
        <f t="shared" si="0"/>
        <v>1101000</v>
      </c>
    </row>
    <row r="43" spans="1:5" ht="18" customHeight="1" x14ac:dyDescent="0.2">
      <c r="A43" s="22" t="s">
        <v>73</v>
      </c>
      <c r="B43" s="23" t="s">
        <v>74</v>
      </c>
      <c r="C43" s="21">
        <v>30600</v>
      </c>
      <c r="D43" s="21">
        <v>0</v>
      </c>
      <c r="E43" s="21">
        <f t="shared" si="0"/>
        <v>30600</v>
      </c>
    </row>
    <row r="44" spans="1:5" ht="18" customHeight="1" x14ac:dyDescent="0.2">
      <c r="A44" s="22" t="s">
        <v>75</v>
      </c>
      <c r="B44" s="23" t="s">
        <v>76</v>
      </c>
      <c r="C44" s="21">
        <v>16000</v>
      </c>
      <c r="D44" s="21">
        <v>0</v>
      </c>
      <c r="E44" s="21">
        <f t="shared" si="0"/>
        <v>16000</v>
      </c>
    </row>
    <row r="45" spans="1:5" ht="12.75" x14ac:dyDescent="0.2">
      <c r="A45" s="22" t="s">
        <v>77</v>
      </c>
      <c r="B45" s="23" t="s">
        <v>78</v>
      </c>
      <c r="C45" s="21">
        <v>215000</v>
      </c>
      <c r="D45" s="21">
        <v>0</v>
      </c>
      <c r="E45" s="21">
        <f t="shared" si="0"/>
        <v>215000</v>
      </c>
    </row>
    <row r="46" spans="1:5" ht="30.75" customHeight="1" x14ac:dyDescent="0.2">
      <c r="A46" s="22" t="s">
        <v>79</v>
      </c>
      <c r="B46" s="23" t="s">
        <v>80</v>
      </c>
      <c r="C46" s="21">
        <v>356500</v>
      </c>
      <c r="D46" s="21">
        <v>0</v>
      </c>
      <c r="E46" s="21">
        <f t="shared" si="0"/>
        <v>356500</v>
      </c>
    </row>
    <row r="47" spans="1:5" ht="18" customHeight="1" x14ac:dyDescent="0.2">
      <c r="A47" s="26"/>
      <c r="B47" s="27" t="s">
        <v>81</v>
      </c>
      <c r="C47" s="28">
        <f>SUM(C48:C50)</f>
        <v>171100</v>
      </c>
      <c r="D47" s="28">
        <f>SUM(D48:D50)</f>
        <v>0</v>
      </c>
      <c r="E47" s="28">
        <f>SUM(E48:E50)</f>
        <v>171100</v>
      </c>
    </row>
    <row r="48" spans="1:5" ht="18" customHeight="1" x14ac:dyDescent="0.2">
      <c r="A48" s="22" t="s">
        <v>82</v>
      </c>
      <c r="B48" s="23" t="s">
        <v>83</v>
      </c>
      <c r="C48" s="21">
        <v>151000</v>
      </c>
      <c r="D48" s="21">
        <v>0</v>
      </c>
      <c r="E48" s="21">
        <f>SUM(C48:D48)</f>
        <v>151000</v>
      </c>
    </row>
    <row r="49" spans="1:5" ht="18" customHeight="1" x14ac:dyDescent="0.2">
      <c r="A49" s="22" t="s">
        <v>84</v>
      </c>
      <c r="B49" s="23" t="s">
        <v>85</v>
      </c>
      <c r="C49" s="21">
        <v>19000</v>
      </c>
      <c r="D49" s="21">
        <v>0</v>
      </c>
      <c r="E49" s="21">
        <f>SUM(C49:D49)</f>
        <v>19000</v>
      </c>
    </row>
    <row r="50" spans="1:5" ht="18" customHeight="1" x14ac:dyDescent="0.2">
      <c r="A50" s="22" t="s">
        <v>86</v>
      </c>
      <c r="B50" s="23" t="s">
        <v>87</v>
      </c>
      <c r="C50" s="21">
        <f>[1]CDR_DAINS_DARIP!D50</f>
        <v>1100</v>
      </c>
      <c r="D50" s="21">
        <v>0</v>
      </c>
      <c r="E50" s="21">
        <f>SUM(C50:D50)</f>
        <v>1100</v>
      </c>
    </row>
    <row r="51" spans="1:5" ht="18" customHeight="1" x14ac:dyDescent="0.2">
      <c r="A51" s="26"/>
      <c r="B51" s="27" t="s">
        <v>88</v>
      </c>
      <c r="C51" s="28">
        <f>SUM(C52:C55)</f>
        <v>1879238.6</v>
      </c>
      <c r="D51" s="28">
        <f>SUM(D52:D55)</f>
        <v>10178.540000000001</v>
      </c>
      <c r="E51" s="28">
        <f>SUM(E52:E55)</f>
        <v>1889417.1400000001</v>
      </c>
    </row>
    <row r="52" spans="1:5" ht="12.75" x14ac:dyDescent="0.2">
      <c r="A52" s="22" t="s">
        <v>89</v>
      </c>
      <c r="B52" s="23" t="s">
        <v>90</v>
      </c>
      <c r="C52" s="21">
        <v>1429238.6</v>
      </c>
      <c r="D52" s="21">
        <v>0</v>
      </c>
      <c r="E52" s="21">
        <f>SUM(C52:D52)</f>
        <v>1429238.6</v>
      </c>
    </row>
    <row r="53" spans="1:5" ht="18" customHeight="1" x14ac:dyDescent="0.2">
      <c r="A53" s="22" t="s">
        <v>91</v>
      </c>
      <c r="B53" s="23" t="s">
        <v>92</v>
      </c>
      <c r="C53" s="21">
        <v>400000</v>
      </c>
      <c r="D53" s="21">
        <v>10178.540000000001</v>
      </c>
      <c r="E53" s="21">
        <f>SUM(C53:D53)</f>
        <v>410178.54</v>
      </c>
    </row>
    <row r="54" spans="1:5" ht="18" customHeight="1" x14ac:dyDescent="0.2">
      <c r="A54" s="22" t="s">
        <v>93</v>
      </c>
      <c r="B54" s="23" t="s">
        <v>94</v>
      </c>
      <c r="C54" s="21">
        <f>[1]CDR_DAINS_DARIP!D54</f>
        <v>0</v>
      </c>
      <c r="D54" s="21">
        <v>0</v>
      </c>
      <c r="E54" s="21">
        <f>SUM(C54:D54)</f>
        <v>0</v>
      </c>
    </row>
    <row r="55" spans="1:5" ht="18" customHeight="1" x14ac:dyDescent="0.2">
      <c r="A55" s="22" t="s">
        <v>95</v>
      </c>
      <c r="B55" s="23" t="s">
        <v>96</v>
      </c>
      <c r="C55" s="21">
        <v>50000</v>
      </c>
      <c r="D55" s="21">
        <v>0</v>
      </c>
      <c r="E55" s="21">
        <f>SUM(C55:D55)</f>
        <v>50000</v>
      </c>
    </row>
    <row r="56" spans="1:5" ht="18" customHeight="1" x14ac:dyDescent="0.2">
      <c r="A56" s="26"/>
      <c r="B56" s="27" t="s">
        <v>97</v>
      </c>
      <c r="C56" s="28">
        <f>SUM(C57:C60)</f>
        <v>500860</v>
      </c>
      <c r="D56" s="28">
        <f>SUM(D57:D60)</f>
        <v>0</v>
      </c>
      <c r="E56" s="28">
        <f>SUM(E57:E60)</f>
        <v>500860</v>
      </c>
    </row>
    <row r="57" spans="1:5" ht="18" customHeight="1" x14ac:dyDescent="0.2">
      <c r="A57" s="22" t="s">
        <v>98</v>
      </c>
      <c r="B57" s="23" t="s">
        <v>99</v>
      </c>
      <c r="C57" s="21">
        <v>398100</v>
      </c>
      <c r="D57" s="21">
        <v>0</v>
      </c>
      <c r="E57" s="21">
        <f>SUM(C57:D57)</f>
        <v>398100</v>
      </c>
    </row>
    <row r="58" spans="1:5" ht="18" customHeight="1" x14ac:dyDescent="0.2">
      <c r="A58" s="22" t="s">
        <v>100</v>
      </c>
      <c r="B58" s="23" t="s">
        <v>101</v>
      </c>
      <c r="C58" s="21">
        <v>83220</v>
      </c>
      <c r="D58" s="21">
        <v>0</v>
      </c>
      <c r="E58" s="21">
        <f>SUM(C58:D58)</f>
        <v>83220</v>
      </c>
    </row>
    <row r="59" spans="1:5" ht="18" customHeight="1" x14ac:dyDescent="0.2">
      <c r="A59" s="22" t="s">
        <v>102</v>
      </c>
      <c r="B59" s="23" t="s">
        <v>103</v>
      </c>
      <c r="C59" s="21">
        <v>18000</v>
      </c>
      <c r="D59" s="21">
        <v>0</v>
      </c>
      <c r="E59" s="21">
        <f>SUM(C59:D59)</f>
        <v>18000</v>
      </c>
    </row>
    <row r="60" spans="1:5" ht="18" customHeight="1" x14ac:dyDescent="0.2">
      <c r="A60" s="22" t="s">
        <v>104</v>
      </c>
      <c r="B60" s="23" t="s">
        <v>105</v>
      </c>
      <c r="C60" s="21">
        <v>1540</v>
      </c>
      <c r="D60" s="21">
        <v>0</v>
      </c>
      <c r="E60" s="21">
        <f>SUM(C60:D60)</f>
        <v>1540</v>
      </c>
    </row>
    <row r="61" spans="1:5" ht="18" customHeight="1" x14ac:dyDescent="0.2">
      <c r="A61" s="26" t="s">
        <v>106</v>
      </c>
      <c r="B61" s="27" t="s">
        <v>107</v>
      </c>
      <c r="C61" s="28">
        <v>450000</v>
      </c>
      <c r="D61" s="28">
        <v>0</v>
      </c>
      <c r="E61" s="28">
        <f>SUM(C61:D61)</f>
        <v>450000</v>
      </c>
    </row>
    <row r="62" spans="1:5" ht="18" customHeight="1" x14ac:dyDescent="0.2">
      <c r="A62" s="26"/>
      <c r="B62" s="27" t="s">
        <v>108</v>
      </c>
      <c r="C62" s="28">
        <f>SUM(C63:C64)</f>
        <v>2900000</v>
      </c>
      <c r="D62" s="28">
        <f>SUM(D63:D64)</f>
        <v>0</v>
      </c>
      <c r="E62" s="28">
        <f>SUM(E63:E64)</f>
        <v>2900000</v>
      </c>
    </row>
    <row r="63" spans="1:5" ht="18" customHeight="1" x14ac:dyDescent="0.2">
      <c r="A63" s="22" t="s">
        <v>109</v>
      </c>
      <c r="B63" s="23" t="s">
        <v>110</v>
      </c>
      <c r="C63" s="21">
        <v>2862000</v>
      </c>
      <c r="D63" s="21">
        <v>0</v>
      </c>
      <c r="E63" s="21">
        <f>SUM(C63:D63)</f>
        <v>2862000</v>
      </c>
    </row>
    <row r="64" spans="1:5" ht="18" customHeight="1" x14ac:dyDescent="0.2">
      <c r="A64" s="22" t="s">
        <v>111</v>
      </c>
      <c r="B64" s="23" t="s">
        <v>112</v>
      </c>
      <c r="C64" s="21">
        <v>38000</v>
      </c>
      <c r="D64" s="21">
        <v>0</v>
      </c>
      <c r="E64" s="21">
        <f>SUM(C64:D64)</f>
        <v>38000</v>
      </c>
    </row>
    <row r="65" spans="1:5" ht="18" customHeight="1" x14ac:dyDescent="0.2">
      <c r="A65" s="26"/>
      <c r="B65" s="27" t="s">
        <v>113</v>
      </c>
      <c r="C65" s="28">
        <f>SUM(C66:C69)</f>
        <v>7214405.4500000002</v>
      </c>
      <c r="D65" s="28">
        <f>SUM(D66:D69)</f>
        <v>1887000</v>
      </c>
      <c r="E65" s="28">
        <f>SUM(E66:E69)</f>
        <v>9101405.4499999993</v>
      </c>
    </row>
    <row r="66" spans="1:5" ht="18" customHeight="1" x14ac:dyDescent="0.2">
      <c r="A66" s="22" t="s">
        <v>114</v>
      </c>
      <c r="B66" s="23" t="s">
        <v>115</v>
      </c>
      <c r="C66" s="21">
        <v>50000</v>
      </c>
      <c r="D66" s="21">
        <v>0</v>
      </c>
      <c r="E66" s="21">
        <f>SUM(C66:D66)</f>
        <v>50000</v>
      </c>
    </row>
    <row r="67" spans="1:5" ht="12.75" x14ac:dyDescent="0.2">
      <c r="A67" s="22" t="s">
        <v>116</v>
      </c>
      <c r="B67" s="23" t="s">
        <v>117</v>
      </c>
      <c r="C67" s="21">
        <v>6854405.4500000002</v>
      </c>
      <c r="D67" s="21">
        <v>1767000</v>
      </c>
      <c r="E67" s="21">
        <f>SUM(C67:D67)</f>
        <v>8621405.4499999993</v>
      </c>
    </row>
    <row r="68" spans="1:5" ht="18" customHeight="1" x14ac:dyDescent="0.2">
      <c r="A68" s="22" t="s">
        <v>118</v>
      </c>
      <c r="B68" s="23" t="s">
        <v>119</v>
      </c>
      <c r="C68" s="21">
        <v>30000</v>
      </c>
      <c r="D68" s="21">
        <v>0</v>
      </c>
      <c r="E68" s="21">
        <f>SUM(C68:D68)</f>
        <v>30000</v>
      </c>
    </row>
    <row r="69" spans="1:5" ht="18" customHeight="1" x14ac:dyDescent="0.2">
      <c r="A69" s="22" t="s">
        <v>120</v>
      </c>
      <c r="B69" s="23" t="s">
        <v>121</v>
      </c>
      <c r="C69" s="21">
        <v>280000</v>
      </c>
      <c r="D69" s="21">
        <v>120000</v>
      </c>
      <c r="E69" s="21">
        <f>SUM(C69:D69)</f>
        <v>400000</v>
      </c>
    </row>
    <row r="70" spans="1:5" ht="18" customHeight="1" x14ac:dyDescent="0.2">
      <c r="A70" s="26"/>
      <c r="B70" s="27" t="s">
        <v>122</v>
      </c>
      <c r="C70" s="28">
        <f>SUM(C71:C73)</f>
        <v>127000</v>
      </c>
      <c r="D70" s="28">
        <f>SUM(D71:D73)</f>
        <v>0</v>
      </c>
      <c r="E70" s="28">
        <f>SUM(E71:E73)</f>
        <v>127000</v>
      </c>
    </row>
    <row r="71" spans="1:5" ht="18" customHeight="1" x14ac:dyDescent="0.2">
      <c r="A71" s="22" t="s">
        <v>123</v>
      </c>
      <c r="B71" s="23" t="s">
        <v>124</v>
      </c>
      <c r="C71" s="21">
        <v>35000</v>
      </c>
      <c r="D71" s="21">
        <f>[1]CDR_DAINS_DARIP!K71</f>
        <v>0</v>
      </c>
      <c r="E71" s="21">
        <f>SUM(C71:D71)</f>
        <v>35000</v>
      </c>
    </row>
    <row r="72" spans="1:5" ht="18" customHeight="1" x14ac:dyDescent="0.2">
      <c r="A72" s="22" t="s">
        <v>125</v>
      </c>
      <c r="B72" s="23" t="s">
        <v>126</v>
      </c>
      <c r="C72" s="21">
        <v>0</v>
      </c>
      <c r="D72" s="21">
        <f>[1]CDR_DAINS_DARIP!K72</f>
        <v>0</v>
      </c>
      <c r="E72" s="21">
        <f>SUM(C72:D72)</f>
        <v>0</v>
      </c>
    </row>
    <row r="73" spans="1:5" ht="18" customHeight="1" x14ac:dyDescent="0.2">
      <c r="A73" s="22" t="s">
        <v>127</v>
      </c>
      <c r="B73" s="23" t="s">
        <v>128</v>
      </c>
      <c r="C73" s="21">
        <v>92000</v>
      </c>
      <c r="D73" s="21">
        <v>0</v>
      </c>
      <c r="E73" s="21">
        <f>SUM(C73:D73)</f>
        <v>92000</v>
      </c>
    </row>
    <row r="74" spans="1:5" ht="18" customHeight="1" x14ac:dyDescent="0.2">
      <c r="A74" s="26"/>
      <c r="B74" s="27" t="s">
        <v>129</v>
      </c>
      <c r="C74" s="28">
        <f>SUM(C75:C77)</f>
        <v>20000</v>
      </c>
      <c r="D74" s="28">
        <f>SUM(D75:D77)</f>
        <v>0</v>
      </c>
      <c r="E74" s="28">
        <f>SUM(E75:E77)</f>
        <v>20000</v>
      </c>
    </row>
    <row r="75" spans="1:5" ht="18" customHeight="1" x14ac:dyDescent="0.2">
      <c r="A75" s="22" t="s">
        <v>130</v>
      </c>
      <c r="B75" s="23" t="s">
        <v>131</v>
      </c>
      <c r="C75" s="21">
        <v>0</v>
      </c>
      <c r="D75" s="21">
        <f>[1]CDR_DAINS_DARIP!K75</f>
        <v>0</v>
      </c>
      <c r="E75" s="21">
        <f>SUM(C75:D75)</f>
        <v>0</v>
      </c>
    </row>
    <row r="76" spans="1:5" ht="18" customHeight="1" x14ac:dyDescent="0.2">
      <c r="A76" s="22" t="s">
        <v>132</v>
      </c>
      <c r="B76" s="23" t="s">
        <v>133</v>
      </c>
      <c r="C76" s="21">
        <v>0</v>
      </c>
      <c r="D76" s="21">
        <f>[1]CDR_DAINS_DARIP!K76</f>
        <v>0</v>
      </c>
      <c r="E76" s="21">
        <f>SUM(C76:D76)</f>
        <v>0</v>
      </c>
    </row>
    <row r="77" spans="1:5" ht="18" customHeight="1" x14ac:dyDescent="0.2">
      <c r="A77" s="22" t="s">
        <v>134</v>
      </c>
      <c r="B77" s="23" t="s">
        <v>135</v>
      </c>
      <c r="C77" s="21">
        <v>20000</v>
      </c>
      <c r="D77" s="21">
        <f>[1]CDR_DAINS_DARIP!K77</f>
        <v>0</v>
      </c>
      <c r="E77" s="21">
        <f>SUM(C77:D77)</f>
        <v>20000</v>
      </c>
    </row>
    <row r="78" spans="1:5" ht="18" customHeight="1" x14ac:dyDescent="0.2">
      <c r="A78" s="26"/>
      <c r="B78" s="27" t="s">
        <v>136</v>
      </c>
      <c r="C78" s="28">
        <f>SUM(C79:C82)</f>
        <v>0</v>
      </c>
      <c r="D78" s="28">
        <f>SUM(D79:D82)</f>
        <v>0</v>
      </c>
      <c r="E78" s="28">
        <f>SUM(E79:E82)</f>
        <v>0</v>
      </c>
    </row>
    <row r="79" spans="1:5" ht="18" customHeight="1" x14ac:dyDescent="0.2">
      <c r="A79" s="22" t="s">
        <v>137</v>
      </c>
      <c r="B79" s="23" t="s">
        <v>138</v>
      </c>
      <c r="C79" s="21">
        <v>0</v>
      </c>
      <c r="D79" s="21">
        <f>[1]CDR_DAINS_DARIP!K79</f>
        <v>0</v>
      </c>
      <c r="E79" s="21">
        <f>SUM(C79:D79)</f>
        <v>0</v>
      </c>
    </row>
    <row r="80" spans="1:5" ht="18" customHeight="1" x14ac:dyDescent="0.2">
      <c r="A80" s="22" t="s">
        <v>139</v>
      </c>
      <c r="B80" s="23" t="s">
        <v>140</v>
      </c>
      <c r="C80" s="21">
        <v>0</v>
      </c>
      <c r="D80" s="21">
        <f>[1]CDR_DAINS_DARIP!K80</f>
        <v>0</v>
      </c>
      <c r="E80" s="21">
        <v>0</v>
      </c>
    </row>
    <row r="81" spans="1:5" ht="18" customHeight="1" x14ac:dyDescent="0.2">
      <c r="A81" s="22" t="s">
        <v>141</v>
      </c>
      <c r="B81" s="23" t="s">
        <v>142</v>
      </c>
      <c r="C81" s="21">
        <v>0</v>
      </c>
      <c r="D81" s="21">
        <f>[1]CDR_DAINS_DARIP!K81</f>
        <v>0</v>
      </c>
      <c r="E81" s="21">
        <v>0</v>
      </c>
    </row>
    <row r="82" spans="1:5" ht="18" customHeight="1" x14ac:dyDescent="0.2">
      <c r="A82" s="22" t="s">
        <v>143</v>
      </c>
      <c r="B82" s="23" t="s">
        <v>144</v>
      </c>
      <c r="C82" s="21">
        <v>0</v>
      </c>
      <c r="D82" s="21">
        <f>[1]CDR_DAINS_DARIP!K82</f>
        <v>0</v>
      </c>
      <c r="E82" s="21">
        <v>0</v>
      </c>
    </row>
    <row r="83" spans="1:5" ht="18" customHeight="1" x14ac:dyDescent="0.2">
      <c r="A83" s="29"/>
      <c r="B83" s="30" t="s">
        <v>145</v>
      </c>
      <c r="C83" s="31">
        <f>C27+C30+C47+C51+C56+C61+C62+C65+C70+C74+C78</f>
        <v>19079674.600000001</v>
      </c>
      <c r="D83" s="31">
        <f>D27+D30+D47+D51+D56+D61+D62+D65+D70+D74+D78</f>
        <v>1897178.54</v>
      </c>
      <c r="E83" s="31">
        <f>E27+E30+E47+E51+E56+E61+E62+E65+E70+E74+E78</f>
        <v>20976853.140000001</v>
      </c>
    </row>
    <row r="84" spans="1:5" ht="18" customHeight="1" x14ac:dyDescent="0.2">
      <c r="A84" s="22"/>
      <c r="B84" s="32" t="s">
        <v>146</v>
      </c>
      <c r="C84" s="33">
        <f>C25-C83</f>
        <v>0</v>
      </c>
      <c r="D84" s="33">
        <f>D25-D83</f>
        <v>0</v>
      </c>
      <c r="E84" s="33">
        <f>E25-E83</f>
        <v>0</v>
      </c>
    </row>
    <row r="87" spans="1:5" ht="12.75" x14ac:dyDescent="0.2"/>
    <row r="88" spans="1:5" ht="12.75" x14ac:dyDescent="0.2">
      <c r="B88" s="37"/>
      <c r="C88" s="20"/>
    </row>
    <row r="89" spans="1:5" ht="12.75" x14ac:dyDescent="0.2">
      <c r="B89" s="37"/>
      <c r="D89" s="34"/>
    </row>
    <row r="90" spans="1:5" ht="12.75" x14ac:dyDescent="0.2">
      <c r="B90" s="37"/>
    </row>
    <row r="91" spans="1:5" ht="12.75" x14ac:dyDescent="0.2"/>
    <row r="92" spans="1:5" ht="12.75" x14ac:dyDescent="0.2"/>
  </sheetData>
  <pageMargins left="0.39370078740157483" right="0.35433070866141736" top="0.74803149606299213" bottom="0.74803149606299213" header="0.31496062992125984" footer="0.31496062992125984"/>
  <pageSetup paperSize="9" scale="70" orientation="portrait" r:id="rId1"/>
  <headerFooter>
    <oddHeader>&amp;CII^ VARIAZIONE AL BUDGET ECONOMICO 2027</oddHeader>
  </headerFooter>
  <ignoredErrors>
    <ignoredError sqref="A3:A90 C2:E8 C9:D9 C11:D34 C38:D40 D36 D37 C43:D44 D41 D42 C59:D66 C68:D68 C57:D57 C46:D52 C54:D55 C53 C70:D84 C69" numberStoredAsText="1"/>
    <ignoredError sqref="E9:E84" numberStoredAsText="1" formula="1"/>
    <ignoredError sqref="C56:D56" numberStoredAsText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2025</vt:lpstr>
      <vt:lpstr>2026</vt:lpstr>
      <vt:lpstr>2027</vt:lpstr>
      <vt:lpstr>'2025'!Titoli_stampa</vt:lpstr>
      <vt:lpstr>'2026'!Titoli_stampa</vt:lpstr>
      <vt:lpstr>'2027'!Titoli_stampa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Defant</dc:creator>
  <cp:lastModifiedBy>Emanuela Vicentini</cp:lastModifiedBy>
  <cp:lastPrinted>2025-08-14T06:53:49Z</cp:lastPrinted>
  <dcterms:created xsi:type="dcterms:W3CDTF">2024-09-16T14:18:11Z</dcterms:created>
  <dcterms:modified xsi:type="dcterms:W3CDTF">2025-08-21T07:08:58Z</dcterms:modified>
</cp:coreProperties>
</file>