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BILANCIO_18_febbraio_2020\2020\VARIAZIONE_2020\"/>
    </mc:Choice>
  </mc:AlternateContent>
  <bookViews>
    <workbookView xWindow="120" yWindow="120" windowWidth="28695" windowHeight="12525"/>
  </bookViews>
  <sheets>
    <sheet name="VARIAZ BILANCIO 2019" sheetId="3" r:id="rId1"/>
  </sheets>
  <definedNames>
    <definedName name="_xlnm.Print_Area" localSheetId="0">'VARIAZ BILANCIO 2019'!$A$1:$E$104</definedName>
    <definedName name="_xlnm.Print_Titles" localSheetId="0">'VARIAZ BILANCIO 2019'!$1:$2</definedName>
  </definedNames>
  <calcPr calcId="162913"/>
</workbook>
</file>

<file path=xl/calcChain.xml><?xml version="1.0" encoding="utf-8"?>
<calcChain xmlns="http://schemas.openxmlformats.org/spreadsheetml/2006/main">
  <c r="C26" i="3" l="1"/>
  <c r="D43" i="3" l="1"/>
  <c r="C60" i="3" l="1"/>
  <c r="D60" i="3"/>
  <c r="E12" i="3"/>
  <c r="D57" i="3"/>
  <c r="E97" i="3"/>
  <c r="E92" i="3"/>
  <c r="E93" i="3"/>
  <c r="E94" i="3"/>
  <c r="E91" i="3"/>
  <c r="E87" i="3"/>
  <c r="E88" i="3"/>
  <c r="E89" i="3"/>
  <c r="E86" i="3"/>
  <c r="E78" i="3"/>
  <c r="E79" i="3"/>
  <c r="E77" i="3"/>
  <c r="E75" i="3"/>
  <c r="E67" i="3"/>
  <c r="E68" i="3"/>
  <c r="E66" i="3"/>
  <c r="E65" i="3" s="1"/>
  <c r="E64" i="3"/>
  <c r="E62" i="3"/>
  <c r="E63" i="3"/>
  <c r="E61" i="3"/>
  <c r="E60" i="3" s="1"/>
  <c r="E59" i="3"/>
  <c r="E58" i="3"/>
  <c r="E54" i="3"/>
  <c r="E55" i="3"/>
  <c r="E56" i="3"/>
  <c r="E53" i="3"/>
  <c r="E49" i="3"/>
  <c r="E50" i="3"/>
  <c r="E51" i="3"/>
  <c r="E48" i="3"/>
  <c r="E45" i="3"/>
  <c r="E46" i="3"/>
  <c r="E44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27" i="3"/>
  <c r="E25" i="3"/>
  <c r="E24" i="3"/>
  <c r="E23" i="3" s="1"/>
  <c r="E17" i="3"/>
  <c r="E18" i="3"/>
  <c r="E19" i="3"/>
  <c r="E16" i="3"/>
  <c r="E13" i="3"/>
  <c r="E14" i="3"/>
  <c r="E8" i="3"/>
  <c r="E9" i="3"/>
  <c r="E10" i="3"/>
  <c r="E7" i="3"/>
  <c r="E5" i="3"/>
  <c r="E4" i="3" s="1"/>
  <c r="C11" i="3"/>
  <c r="C6" i="3"/>
  <c r="D90" i="3"/>
  <c r="C90" i="3"/>
  <c r="D85" i="3"/>
  <c r="C85" i="3"/>
  <c r="E81" i="3"/>
  <c r="D81" i="3"/>
  <c r="C81" i="3"/>
  <c r="E80" i="3"/>
  <c r="D80" i="3"/>
  <c r="C80" i="3"/>
  <c r="E76" i="3"/>
  <c r="D76" i="3"/>
  <c r="C76" i="3"/>
  <c r="E74" i="3"/>
  <c r="D74" i="3"/>
  <c r="C74" i="3"/>
  <c r="C73" i="3" s="1"/>
  <c r="D65" i="3"/>
  <c r="C65" i="3"/>
  <c r="E57" i="3"/>
  <c r="C57" i="3"/>
  <c r="D52" i="3"/>
  <c r="C52" i="3"/>
  <c r="D47" i="3"/>
  <c r="C47" i="3"/>
  <c r="C43" i="3"/>
  <c r="D26" i="3"/>
  <c r="D23" i="3"/>
  <c r="C23" i="3"/>
  <c r="D15" i="3"/>
  <c r="C15" i="3"/>
  <c r="D11" i="3"/>
  <c r="D6" i="3"/>
  <c r="D4" i="3"/>
  <c r="C4" i="3"/>
  <c r="E26" i="3" l="1"/>
  <c r="E73" i="3"/>
  <c r="E43" i="3"/>
  <c r="E52" i="3"/>
  <c r="E90" i="3"/>
  <c r="D69" i="3"/>
  <c r="E11" i="3"/>
  <c r="E85" i="3"/>
  <c r="E84" i="3" s="1"/>
  <c r="E15" i="3"/>
  <c r="D84" i="3"/>
  <c r="E47" i="3"/>
  <c r="E6" i="3"/>
  <c r="C84" i="3"/>
  <c r="D73" i="3"/>
  <c r="C20" i="3"/>
  <c r="D20" i="3"/>
  <c r="C69" i="3"/>
  <c r="E20" i="3" l="1"/>
  <c r="D71" i="3"/>
  <c r="C71" i="3"/>
  <c r="D95" i="3" l="1"/>
  <c r="D99" i="3" s="1"/>
  <c r="C95" i="3"/>
  <c r="C99" i="3" s="1"/>
  <c r="E69" i="3" l="1"/>
  <c r="E71" i="3" s="1"/>
  <c r="E95" i="3" l="1"/>
  <c r="E99" i="3" s="1"/>
</calcChain>
</file>

<file path=xl/sharedStrings.xml><?xml version="1.0" encoding="utf-8"?>
<sst xmlns="http://schemas.openxmlformats.org/spreadsheetml/2006/main" count="183" uniqueCount="183">
  <si>
    <t>Tassa Regionale per il diritto allo studio Universitario</t>
  </si>
  <si>
    <t>A</t>
  </si>
  <si>
    <t>COMPONENTI POSITIVI DELLA GESTIONE</t>
  </si>
  <si>
    <t>RICAVI DELLE VENDITE E DELLE PRESTAZIONI E PROVENTI DA SERVIZI PUBBLICI</t>
  </si>
  <si>
    <t>Ricavi dalla vendita di beni</t>
  </si>
  <si>
    <t>Ricavi derivanti dalla gestione del Servizio Abitativo</t>
  </si>
  <si>
    <t>Ricavi derivanti dalla gestione degli altri beni immobili</t>
  </si>
  <si>
    <t>Ricavi dalla vendita di altri servizi</t>
  </si>
  <si>
    <t>PROVENTI DA TRASFERIMENTI E CONTRIBUTI</t>
  </si>
  <si>
    <t>Trasferimenti correnti da Amministrazioni Pubbliche</t>
  </si>
  <si>
    <t>Trasferimenti correnti da soggetti privati</t>
  </si>
  <si>
    <t>Quota annuale di contributi agli investimenti da Amministrazioni Pubbliche</t>
  </si>
  <si>
    <t>ALTRI RICAVI E PROVENTI DIVERSI</t>
  </si>
  <si>
    <t>Indennizzi di assicurazione</t>
  </si>
  <si>
    <t>Proventi derivanti dall'attività di controllo e repressione delle irregolarità e degli illeciti</t>
  </si>
  <si>
    <t>Altri proventi</t>
  </si>
  <si>
    <t>TOTALE COMPONENTI POSITIVI DELLA GESTIONE (A)</t>
  </si>
  <si>
    <t>B</t>
  </si>
  <si>
    <t>COMPONENTI NEGATIVI DELLA GESTIONE</t>
  </si>
  <si>
    <t>ACQUISTO DI MATERIE PRIME E/O BENI DI CONSUMO</t>
  </si>
  <si>
    <t>Giornali, riviste e pubblicazioni</t>
  </si>
  <si>
    <t>Altri beni di consumo</t>
  </si>
  <si>
    <t>PRESTAZIONI DI SERVIZI</t>
  </si>
  <si>
    <t>C</t>
  </si>
  <si>
    <t>D</t>
  </si>
  <si>
    <t>Organi e incarichi istituzionali dell'amministrazione</t>
  </si>
  <si>
    <t>Costi di rappresentanza, organizzazione eventi, pubblicità e servizi per trasferta</t>
  </si>
  <si>
    <t>Aggi di riscossione</t>
  </si>
  <si>
    <t>Formazione e addestramento</t>
  </si>
  <si>
    <t>Servizi finanziari</t>
  </si>
  <si>
    <t>Servizi informatici e di telecomunicazioni</t>
  </si>
  <si>
    <t>Utenze e canoni</t>
  </si>
  <si>
    <t>Canoni per Progetti di partenariato pubblico privato (PPP)</t>
  </si>
  <si>
    <t>Manutenzione ordinaria e riparazioni</t>
  </si>
  <si>
    <t>Consulenze</t>
  </si>
  <si>
    <t>Prestazioni professionali e specialistiche</t>
  </si>
  <si>
    <t>Lavoro flessibilie, quota LSU e acquisto di servizi da agenzie di lavoro interinale</t>
  </si>
  <si>
    <t>Servizi ausiliari</t>
  </si>
  <si>
    <t>Servizi di ristorazione</t>
  </si>
  <si>
    <t>Servizi amministrativi</t>
  </si>
  <si>
    <t>Costi per altri servizi</t>
  </si>
  <si>
    <t>UTILIZZO DI BENI DI TERZI</t>
  </si>
  <si>
    <t>Noleggi e fitti</t>
  </si>
  <si>
    <t>Licenze</t>
  </si>
  <si>
    <t>Diritti reali di godimento e servitù onerose</t>
  </si>
  <si>
    <t>PERSONALE</t>
  </si>
  <si>
    <t>Retribuzioni in denaro</t>
  </si>
  <si>
    <t>Contributi effettivi a carico dell'amministrazione</t>
  </si>
  <si>
    <t>Contributi sociali figurativi</t>
  </si>
  <si>
    <t>Altri costi del personale</t>
  </si>
  <si>
    <t>ONERI DIVERSI DELLA GESTIONE</t>
  </si>
  <si>
    <t>Imposte, tasse e proventi assimilati di natura corrente a carico dell'ente</t>
  </si>
  <si>
    <t>Premi di assicurazione</t>
  </si>
  <si>
    <t>Costi per rimborsi</t>
  </si>
  <si>
    <t>Altri costi della gestione</t>
  </si>
  <si>
    <t>AMMORTAMENTI E SVALUTAZIONI</t>
  </si>
  <si>
    <t>Ammortamento di immobilizzazioni materiali</t>
  </si>
  <si>
    <t>Ammortamento di immobilizzazioni immateriali</t>
  </si>
  <si>
    <t>COSTI PER TRASFERIMENTI E CONTRIBUTI</t>
  </si>
  <si>
    <t>Trasferimenti correnti a Amministrazioni Pubbliche</t>
  </si>
  <si>
    <t>Trasferimenti correnti a studenti</t>
  </si>
  <si>
    <t>Trasferimenti correnti ad associazioni studentesche</t>
  </si>
  <si>
    <t>ACCANTONAMENTI</t>
  </si>
  <si>
    <t>Accantonamento a Fondo svalutazione crediti</t>
  </si>
  <si>
    <t>Accantonamento a Fondo rischi</t>
  </si>
  <si>
    <t>Altri accantonamenti</t>
  </si>
  <si>
    <t>TOTALE COMPONENTI NEGATIVI DELLA GESTIONE (B)</t>
  </si>
  <si>
    <t>DIFFERENZA TRA COMPONENTI POSITIVI E NEGATIVI DELLA GESTIONE (A-B)</t>
  </si>
  <si>
    <t>PROVENTI ED ONERI FINANZIARI</t>
  </si>
  <si>
    <t>PROVENTI FINANZIARI</t>
  </si>
  <si>
    <t>Interessi attivi</t>
  </si>
  <si>
    <t>ONERI FINANZIARI</t>
  </si>
  <si>
    <t>Altri oneri per interessi pagati ad amministrazioni pubbliche</t>
  </si>
  <si>
    <t>Altri oneri per interessi pagati ad altri soggetti</t>
  </si>
  <si>
    <t>Altri oneri per interessi diversi</t>
  </si>
  <si>
    <t>RETTIFICHE DI VALORE DI ATTIVITA' FINANZIARIE</t>
  </si>
  <si>
    <t>RETTIFICHE DI ATTIVITA' FINANZIARIE</t>
  </si>
  <si>
    <t>Rivalutazioni</t>
  </si>
  <si>
    <t>Svalutazioni</t>
  </si>
  <si>
    <t>E</t>
  </si>
  <si>
    <t>PROVENTI ED ONERI STRAORDINARI</t>
  </si>
  <si>
    <t>PROVENTI STRAORDINARI</t>
  </si>
  <si>
    <t>Insussistenze del passivo</t>
  </si>
  <si>
    <t>Sopravvenienze attive</t>
  </si>
  <si>
    <t>Plusvalenze</t>
  </si>
  <si>
    <t>Altri proventi straordinari</t>
  </si>
  <si>
    <t>ONERI STRAORDINARI</t>
  </si>
  <si>
    <t>Insussistenze dell'attivo</t>
  </si>
  <si>
    <t>Sopravvenienze passive</t>
  </si>
  <si>
    <t>Minusvalenze</t>
  </si>
  <si>
    <t>Altri oneri straordinari</t>
  </si>
  <si>
    <t>F</t>
  </si>
  <si>
    <t>RISULTATO PRIMA DELLE IMPOSTE (A-B+/-C+/-D+/-E)</t>
  </si>
  <si>
    <t>IMPOSTE E TASSE</t>
  </si>
  <si>
    <t>RISULTATO DI ESERCIZIO</t>
  </si>
  <si>
    <t>030</t>
  </si>
  <si>
    <t>031</t>
  </si>
  <si>
    <t>032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</si>
  <si>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</si>
  <si>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</si>
  <si>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</si>
  <si>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</si>
  <si>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</si>
  <si>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</si>
  <si>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</si>
  <si>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</si>
  <si>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</si>
  <si>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</si>
  <si>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</si>
  <si>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036</t>
  </si>
  <si>
    <t>037</t>
  </si>
  <si>
    <t>030.001</t>
  </si>
  <si>
    <t>031.001</t>
  </si>
  <si>
    <t>031.002</t>
  </si>
  <si>
    <t>031.003</t>
  </si>
  <si>
    <t>031.004</t>
  </si>
  <si>
    <t>032.001</t>
  </si>
  <si>
    <t>032.002</t>
  </si>
  <si>
    <t>032.004</t>
  </si>
  <si>
    <t>034.001</t>
  </si>
  <si>
    <t>034.002</t>
  </si>
  <si>
    <t>034.003</t>
  </si>
  <si>
    <t>034.004</t>
  </si>
  <si>
    <t>036.001</t>
  </si>
  <si>
    <t>037.001</t>
  </si>
  <si>
    <t>037.002</t>
  </si>
  <si>
    <t>037.003</t>
  </si>
  <si>
    <t>037.004</t>
  </si>
  <si>
    <t>040.001</t>
  </si>
  <si>
    <t>040.002</t>
  </si>
  <si>
    <t>041.001</t>
  </si>
  <si>
    <t>041.002</t>
  </si>
  <si>
    <t>041.003</t>
  </si>
  <si>
    <t>041.004</t>
  </si>
  <si>
    <t>041.005</t>
  </si>
  <si>
    <t>041.006</t>
  </si>
  <si>
    <t>041.007</t>
  </si>
  <si>
    <t>041.008</t>
  </si>
  <si>
    <t>041.009</t>
  </si>
  <si>
    <t>041.010</t>
  </si>
  <si>
    <t>041.011</t>
  </si>
  <si>
    <t>041.012</t>
  </si>
  <si>
    <t>041.013</t>
  </si>
  <si>
    <t>041.014</t>
  </si>
  <si>
    <t>041.015</t>
  </si>
  <si>
    <t>041.016</t>
  </si>
  <si>
    <t>042.001</t>
  </si>
  <si>
    <t>042.003</t>
  </si>
  <si>
    <t>042.002</t>
  </si>
  <si>
    <t>043.001</t>
  </si>
  <si>
    <t>043.002</t>
  </si>
  <si>
    <t>043.003</t>
  </si>
  <si>
    <t>043.004</t>
  </si>
  <si>
    <t>044.001</t>
  </si>
  <si>
    <t>044.002</t>
  </si>
  <si>
    <t>044.003</t>
  </si>
  <si>
    <t>044.004</t>
  </si>
  <si>
    <t>045.001</t>
  </si>
  <si>
    <t>045.002</t>
  </si>
  <si>
    <t>046.001</t>
  </si>
  <si>
    <t>046.002</t>
  </si>
  <si>
    <t>046.003</t>
  </si>
  <si>
    <t>047.001</t>
  </si>
  <si>
    <t>047.002</t>
  </si>
  <si>
    <t>047.003</t>
  </si>
  <si>
    <t>048.001</t>
  </si>
  <si>
    <t>048.002</t>
  </si>
  <si>
    <t>048.003</t>
  </si>
  <si>
    <t>049.001</t>
  </si>
  <si>
    <t>049.002</t>
  </si>
  <si>
    <t>049.003</t>
  </si>
  <si>
    <t>049.004</t>
  </si>
  <si>
    <t>050</t>
  </si>
  <si>
    <t>050.001</t>
  </si>
  <si>
    <t>050.002</t>
  </si>
  <si>
    <t>PROVENTI DI NATURA TRIBUTARIA</t>
  </si>
  <si>
    <t>Variaz.</t>
  </si>
  <si>
    <t>Prev. Att.</t>
  </si>
  <si>
    <t>046.004</t>
  </si>
  <si>
    <t>Trasferimenti correnti a studenti da ass. vincolate Pat</t>
  </si>
  <si>
    <t xml:space="preserve">Prev. Prec. </t>
  </si>
  <si>
    <t>Proventi da rimborsi</t>
  </si>
  <si>
    <t>I^ VARIAZIONE AL BUDGET ECONOMICO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</si>
</sst>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3" fillId="2" borderId="1" xfId="0" applyFont="1" applyFill="1" applyBorder="1" applyAlignment="1">
      <alignment vertical="center"/>
    </xf>
    <xf numFmtId="4" fontId="3" fillId="2" borderId="1" xfId="0" applyNumberFormat="1" applyFont="1" applyFill="1" applyBorder="1" applyAlignment="1">
      <alignment vertical="center"/>
    </xf>
    <xf numFmtId="49" fontId="0" fillId="0" borderId="1" xfId="0" applyNumberFormat="1" applyBorder="1" applyAlignment="1">
      <alignment vertical="center"/>
    </xf>
    <xf numFmtId="49" fontId="3" fillId="2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4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49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49" fontId="0" fillId="0" borderId="1" xfId="0" applyNumberFormat="1" applyFont="1" applyBorder="1" applyAlignment="1">
      <alignment vertical="center"/>
    </xf>
    <xf numFmtId="0" fontId="0" fillId="0" borderId="1" xfId="0" applyFont="1" applyBorder="1" applyAlignment="1">
      <alignment vertical="center"/>
    </xf>
    <xf numFmtId="4" fontId="0" fillId="0" borderId="1" xfId="0" applyNumberFormat="1" applyFont="1" applyBorder="1" applyAlignment="1">
      <alignment vertical="center"/>
    </xf>
    <xf numFmtId="49" fontId="0" fillId="0" borderId="1" xfId="0" applyNumberFormat="1" applyFont="1" applyFill="1" applyBorder="1" applyAlignment="1">
      <alignment vertical="center"/>
    </xf>
    <xf numFmtId="49" fontId="6" fillId="2" borderId="1" xfId="0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4" fontId="1" fillId="0" borderId="1" xfId="0" applyNumberFormat="1" applyFont="1" applyFill="1" applyBorder="1" applyAlignment="1">
      <alignment vertical="center"/>
    </xf>
    <xf numFmtId="4" fontId="6" fillId="2" borderId="1" xfId="0" applyNumberFormat="1" applyFont="1" applyFill="1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49" fontId="6" fillId="0" borderId="1" xfId="0" applyNumberFormat="1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vertical="center"/>
    </xf>
    <xf numFmtId="49" fontId="0" fillId="0" borderId="0" xfId="0" applyNumberFormat="1" applyAlignment="1">
      <alignment vertical="center"/>
    </xf>
    <xf numFmtId="4" fontId="0" fillId="0" borderId="0" xfId="0" applyNumberFormat="1" applyAlignment="1">
      <alignment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2F2F"/>
      <color rgb="FFCC66FF"/>
      <color rgb="FF9900FF"/>
      <color rgb="FFCC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4"/>
  <sheetViews>
    <sheetView tabSelected="1" topLeftCell="A13" workbookViewId="0">
      <selection activeCell="C3" sqref="C3"/>
    </sheetView>
  </sheetViews>
  <sheetFormatPr defaultRowHeight="30" customHeight="1" x14ac:dyDescent="0.25"/>
  <cols>
    <col min="1" max="1" width="10.7109375" style="28" customWidth="1"/>
    <col min="2" max="2" width="86.42578125" style="1" customWidth="1"/>
    <col min="3" max="5" width="20.7109375" style="1" customWidth="1"/>
    <col min="6" max="16384" width="9.140625" style="1"/>
  </cols>
  <sheetData>
    <row r="1" spans="1:5" ht="21" x14ac:dyDescent="0.25">
      <c r="A1" s="30" t="s">
        <v>182</v>
      </c>
      <c r="B1" s="30"/>
      <c r="C1" s="30"/>
      <c r="D1" s="30"/>
      <c r="E1" s="30"/>
    </row>
    <row r="2" spans="1:5" ht="18.75" x14ac:dyDescent="0.25">
      <c r="A2" s="5"/>
      <c r="B2" s="2"/>
      <c r="C2" s="10" t="s">
        <v>180</v>
      </c>
      <c r="D2" s="10" t="s">
        <v>176</v>
      </c>
      <c r="E2" s="10" t="s">
        <v>177</v>
      </c>
    </row>
    <row r="3" spans="1:5" ht="30" customHeight="1" x14ac:dyDescent="0.25">
      <c r="A3" s="6" t="s">
        <v>1</v>
      </c>
      <c r="B3" s="11" t="s">
        <v>2</v>
      </c>
      <c r="C3" s="3"/>
      <c r="D3" s="3"/>
      <c r="E3" s="3"/>
    </row>
    <row r="4" spans="1:5" ht="30" customHeight="1" x14ac:dyDescent="0.25">
      <c r="A4" s="12" t="s">
        <v>95</v>
      </c>
      <c r="B4" s="13" t="s">
        <v>175</v>
      </c>
      <c r="C4" s="14">
        <f>SUM(C5)</f>
        <v>2370000</v>
      </c>
      <c r="D4" s="14">
        <f>SUM(D5)</f>
        <v>0</v>
      </c>
      <c r="E4" s="14">
        <f>SUM(E5)</f>
        <v>2370000</v>
      </c>
    </row>
    <row r="5" spans="1:5" ht="30" customHeight="1" x14ac:dyDescent="0.25">
      <c r="A5" s="15" t="s">
        <v>111</v>
      </c>
      <c r="B5" s="16" t="s">
        <v>0</v>
      </c>
      <c r="C5" s="17">
        <v>2370000</v>
      </c>
      <c r="D5" s="17">
        <v>0</v>
      </c>
      <c r="E5" s="17">
        <f>SUM(C5:D5)</f>
        <v>2370000</v>
      </c>
    </row>
    <row r="6" spans="1:5" ht="30" customHeight="1" x14ac:dyDescent="0.25">
      <c r="A6" s="12" t="s">
        <v>96</v>
      </c>
      <c r="B6" s="13" t="s">
        <v>3</v>
      </c>
      <c r="C6" s="14">
        <f>SUM(C7:C10)</f>
        <v>3258400</v>
      </c>
      <c r="D6" s="14">
        <f>SUM(D7:D10)</f>
        <v>-404000</v>
      </c>
      <c r="E6" s="14">
        <f>SUM(E7:E10)</f>
        <v>2854400</v>
      </c>
    </row>
    <row r="7" spans="1:5" ht="30" customHeight="1" x14ac:dyDescent="0.25">
      <c r="A7" s="15" t="s">
        <v>112</v>
      </c>
      <c r="B7" s="16" t="s">
        <v>4</v>
      </c>
      <c r="C7" s="17">
        <v>3000</v>
      </c>
      <c r="D7" s="17">
        <v>0</v>
      </c>
      <c r="E7" s="17">
        <f>SUM(C7:D7)</f>
        <v>3000</v>
      </c>
    </row>
    <row r="8" spans="1:5" ht="30" customHeight="1" x14ac:dyDescent="0.25">
      <c r="A8" s="15" t="s">
        <v>113</v>
      </c>
      <c r="B8" s="16" t="s">
        <v>5</v>
      </c>
      <c r="C8" s="17">
        <v>3175000</v>
      </c>
      <c r="D8" s="17">
        <v>-400000</v>
      </c>
      <c r="E8" s="17">
        <f t="shared" ref="E8:E10" si="0">SUM(C8:D8)</f>
        <v>2775000</v>
      </c>
    </row>
    <row r="9" spans="1:5" ht="30" customHeight="1" x14ac:dyDescent="0.25">
      <c r="A9" s="15" t="s">
        <v>114</v>
      </c>
      <c r="B9" s="16" t="s">
        <v>6</v>
      </c>
      <c r="C9" s="17">
        <v>80400</v>
      </c>
      <c r="D9" s="17">
        <v>-4000</v>
      </c>
      <c r="E9" s="17">
        <f t="shared" si="0"/>
        <v>76400</v>
      </c>
    </row>
    <row r="10" spans="1:5" ht="30" customHeight="1" x14ac:dyDescent="0.25">
      <c r="A10" s="15" t="s">
        <v>115</v>
      </c>
      <c r="B10" s="16" t="s">
        <v>7</v>
      </c>
      <c r="C10" s="17">
        <v>0</v>
      </c>
      <c r="D10" s="17">
        <v>0</v>
      </c>
      <c r="E10" s="17">
        <f t="shared" si="0"/>
        <v>0</v>
      </c>
    </row>
    <row r="11" spans="1:5" ht="30" customHeight="1" x14ac:dyDescent="0.25">
      <c r="A11" s="12" t="s">
        <v>97</v>
      </c>
      <c r="B11" s="13" t="s">
        <v>8</v>
      </c>
      <c r="C11" s="14">
        <f>C12+C13+C14</f>
        <v>14624758.6</v>
      </c>
      <c r="D11" s="14">
        <f>D12+D13+D14</f>
        <v>5730358.2400000002</v>
      </c>
      <c r="E11" s="14">
        <f>E12+E13+E14</f>
        <v>20355116.84</v>
      </c>
    </row>
    <row r="12" spans="1:5" ht="30" customHeight="1" x14ac:dyDescent="0.25">
      <c r="A12" s="18" t="s">
        <v>116</v>
      </c>
      <c r="B12" s="16" t="s">
        <v>9</v>
      </c>
      <c r="C12" s="17">
        <v>11414758.6</v>
      </c>
      <c r="D12" s="17">
        <v>5880358.2400000002</v>
      </c>
      <c r="E12" s="17">
        <f>SUM(C12:D12)</f>
        <v>17295116.84</v>
      </c>
    </row>
    <row r="13" spans="1:5" ht="30" customHeight="1" x14ac:dyDescent="0.25">
      <c r="A13" s="15" t="s">
        <v>117</v>
      </c>
      <c r="B13" s="16" t="s">
        <v>10</v>
      </c>
      <c r="C13" s="17">
        <v>10000</v>
      </c>
      <c r="D13" s="17">
        <v>0</v>
      </c>
      <c r="E13" s="17">
        <f t="shared" ref="E13:E14" si="1">SUM(C13:D13)</f>
        <v>10000</v>
      </c>
    </row>
    <row r="14" spans="1:5" ht="30" customHeight="1" x14ac:dyDescent="0.25">
      <c r="A14" s="15" t="s">
        <v>118</v>
      </c>
      <c r="B14" s="16" t="s">
        <v>11</v>
      </c>
      <c r="C14" s="17">
        <v>3200000</v>
      </c>
      <c r="D14" s="17">
        <v>-150000</v>
      </c>
      <c r="E14" s="17">
        <f t="shared" si="1"/>
        <v>3050000</v>
      </c>
    </row>
    <row r="15" spans="1:5" ht="30" customHeight="1" x14ac:dyDescent="0.25">
      <c r="A15" s="12" t="s">
        <v>98</v>
      </c>
      <c r="B15" s="13" t="s">
        <v>12</v>
      </c>
      <c r="C15" s="14">
        <f>SUM(C16:C19)</f>
        <v>431600</v>
      </c>
      <c r="D15" s="14">
        <f>SUM(D16:D19)</f>
        <v>25000</v>
      </c>
      <c r="E15" s="14">
        <f>SUM(E16:E19)</f>
        <v>456600</v>
      </c>
    </row>
    <row r="16" spans="1:5" ht="30" customHeight="1" x14ac:dyDescent="0.25">
      <c r="A16" s="15" t="s">
        <v>119</v>
      </c>
      <c r="B16" s="16" t="s">
        <v>13</v>
      </c>
      <c r="C16" s="17">
        <v>8000</v>
      </c>
      <c r="D16" s="17">
        <v>0</v>
      </c>
      <c r="E16" s="17">
        <f>SUM(C16:D16)</f>
        <v>8000</v>
      </c>
    </row>
    <row r="17" spans="1:5" ht="30" customHeight="1" x14ac:dyDescent="0.25">
      <c r="A17" s="15" t="s">
        <v>120</v>
      </c>
      <c r="B17" s="16" t="s">
        <v>14</v>
      </c>
      <c r="C17" s="17">
        <v>2000</v>
      </c>
      <c r="D17" s="17">
        <v>0</v>
      </c>
      <c r="E17" s="17">
        <f t="shared" ref="E17:E19" si="2">SUM(C17:D17)</f>
        <v>2000</v>
      </c>
    </row>
    <row r="18" spans="1:5" ht="30" customHeight="1" x14ac:dyDescent="0.25">
      <c r="A18" s="15" t="s">
        <v>121</v>
      </c>
      <c r="B18" s="2" t="s">
        <v>181</v>
      </c>
      <c r="C18" s="17">
        <v>274990</v>
      </c>
      <c r="D18" s="17">
        <v>22000</v>
      </c>
      <c r="E18" s="17">
        <f t="shared" si="2"/>
        <v>296990</v>
      </c>
    </row>
    <row r="19" spans="1:5" ht="30" customHeight="1" x14ac:dyDescent="0.25">
      <c r="A19" s="15" t="s">
        <v>122</v>
      </c>
      <c r="B19" s="16" t="s">
        <v>15</v>
      </c>
      <c r="C19" s="17">
        <v>146610</v>
      </c>
      <c r="D19" s="17">
        <v>3000</v>
      </c>
      <c r="E19" s="17">
        <f t="shared" si="2"/>
        <v>149610</v>
      </c>
    </row>
    <row r="20" spans="1:5" ht="30" customHeight="1" x14ac:dyDescent="0.25">
      <c r="A20" s="19"/>
      <c r="B20" s="3" t="s">
        <v>16</v>
      </c>
      <c r="C20" s="4">
        <f>C4+C6+C11+C15</f>
        <v>20684758.600000001</v>
      </c>
      <c r="D20" s="4">
        <f>D4+D6+D11+D15</f>
        <v>5351358.24</v>
      </c>
      <c r="E20" s="4">
        <f>E4+E6+E11+E15</f>
        <v>26036116.84</v>
      </c>
    </row>
    <row r="21" spans="1:5" ht="30" customHeight="1" x14ac:dyDescent="0.25">
      <c r="A21" s="20"/>
      <c r="B21" s="21"/>
      <c r="C21" s="22"/>
      <c r="D21" s="22"/>
      <c r="E21" s="22"/>
    </row>
    <row r="22" spans="1:5" ht="30" customHeight="1" x14ac:dyDescent="0.25">
      <c r="A22" s="6" t="s">
        <v>17</v>
      </c>
      <c r="B22" s="3" t="s">
        <v>18</v>
      </c>
      <c r="C22" s="23"/>
      <c r="D22" s="23"/>
      <c r="E22" s="23"/>
    </row>
    <row r="23" spans="1:5" ht="30" customHeight="1" x14ac:dyDescent="0.25">
      <c r="A23" s="12" t="s">
        <v>99</v>
      </c>
      <c r="B23" s="12" t="s">
        <v>19</v>
      </c>
      <c r="C23" s="14">
        <f>SUM(C24:C25)</f>
        <v>160270</v>
      </c>
      <c r="D23" s="14">
        <f t="shared" ref="D23:E23" si="3">SUM(D24:D25)</f>
        <v>-2770</v>
      </c>
      <c r="E23" s="14">
        <f t="shared" si="3"/>
        <v>157500</v>
      </c>
    </row>
    <row r="24" spans="1:5" ht="30" customHeight="1" x14ac:dyDescent="0.25">
      <c r="A24" s="15" t="s">
        <v>128</v>
      </c>
      <c r="B24" s="16" t="s">
        <v>20</v>
      </c>
      <c r="C24" s="17">
        <v>4700</v>
      </c>
      <c r="D24" s="17">
        <v>0</v>
      </c>
      <c r="E24" s="17">
        <f>SUM(C24:D24)</f>
        <v>4700</v>
      </c>
    </row>
    <row r="25" spans="1:5" ht="30" customHeight="1" x14ac:dyDescent="0.25">
      <c r="A25" s="15" t="s">
        <v>129</v>
      </c>
      <c r="B25" s="16" t="s">
        <v>21</v>
      </c>
      <c r="C25" s="17">
        <v>155570</v>
      </c>
      <c r="D25" s="17">
        <v>-2770</v>
      </c>
      <c r="E25" s="17">
        <f>SUM(C25:D25)</f>
        <v>152800</v>
      </c>
    </row>
    <row r="26" spans="1:5" ht="30" customHeight="1" x14ac:dyDescent="0.25">
      <c r="A26" s="12" t="s">
        <v>100</v>
      </c>
      <c r="B26" s="13" t="s">
        <v>22</v>
      </c>
      <c r="C26" s="14">
        <f>SUM(C27:C42)</f>
        <v>5955676</v>
      </c>
      <c r="D26" s="14">
        <f t="shared" ref="D26:E26" si="4">SUM(D27:D42)</f>
        <v>-359306.33999999997</v>
      </c>
      <c r="E26" s="14">
        <f t="shared" si="4"/>
        <v>5596369.6600000001</v>
      </c>
    </row>
    <row r="27" spans="1:5" ht="30" customHeight="1" x14ac:dyDescent="0.25">
      <c r="A27" s="15" t="s">
        <v>130</v>
      </c>
      <c r="B27" s="16" t="s">
        <v>25</v>
      </c>
      <c r="C27" s="17">
        <v>62000</v>
      </c>
      <c r="D27" s="17">
        <v>0</v>
      </c>
      <c r="E27" s="17">
        <f>SUM(C27:D27)</f>
        <v>62000</v>
      </c>
    </row>
    <row r="28" spans="1:5" ht="30" customHeight="1" x14ac:dyDescent="0.25">
      <c r="A28" s="15" t="s">
        <v>131</v>
      </c>
      <c r="B28" s="16" t="s">
        <v>26</v>
      </c>
      <c r="C28" s="17">
        <v>14830</v>
      </c>
      <c r="D28" s="17">
        <v>-1500</v>
      </c>
      <c r="E28" s="17">
        <f t="shared" ref="E28:E42" si="5">SUM(C28:D28)</f>
        <v>13330</v>
      </c>
    </row>
    <row r="29" spans="1:5" ht="30" customHeight="1" x14ac:dyDescent="0.25">
      <c r="A29" s="15" t="s">
        <v>132</v>
      </c>
      <c r="B29" s="16" t="s">
        <v>27</v>
      </c>
      <c r="C29" s="17">
        <v>6000</v>
      </c>
      <c r="D29" s="17">
        <v>0</v>
      </c>
      <c r="E29" s="17">
        <f t="shared" si="5"/>
        <v>6000</v>
      </c>
    </row>
    <row r="30" spans="1:5" ht="30" customHeight="1" x14ac:dyDescent="0.25">
      <c r="A30" s="15" t="s">
        <v>133</v>
      </c>
      <c r="B30" s="16" t="s">
        <v>28</v>
      </c>
      <c r="C30" s="17">
        <v>12000</v>
      </c>
      <c r="D30" s="17">
        <v>3000</v>
      </c>
      <c r="E30" s="17">
        <f t="shared" si="5"/>
        <v>15000</v>
      </c>
    </row>
    <row r="31" spans="1:5" ht="30" customHeight="1" x14ac:dyDescent="0.25">
      <c r="A31" s="15" t="s">
        <v>134</v>
      </c>
      <c r="B31" s="16" t="s">
        <v>31</v>
      </c>
      <c r="C31" s="17">
        <v>1090000</v>
      </c>
      <c r="D31" s="17">
        <v>31000</v>
      </c>
      <c r="E31" s="17">
        <f t="shared" si="5"/>
        <v>1121000</v>
      </c>
    </row>
    <row r="32" spans="1:5" ht="30" customHeight="1" x14ac:dyDescent="0.25">
      <c r="A32" s="15" t="s">
        <v>135</v>
      </c>
      <c r="B32" s="16" t="s">
        <v>32</v>
      </c>
      <c r="C32" s="17">
        <v>910000</v>
      </c>
      <c r="D32" s="17">
        <v>-3246.34</v>
      </c>
      <c r="E32" s="17">
        <f t="shared" si="5"/>
        <v>906753.66</v>
      </c>
    </row>
    <row r="33" spans="1:5" ht="30" customHeight="1" x14ac:dyDescent="0.25">
      <c r="A33" s="15" t="s">
        <v>136</v>
      </c>
      <c r="B33" s="16" t="s">
        <v>33</v>
      </c>
      <c r="C33" s="17">
        <v>711590</v>
      </c>
      <c r="D33" s="17">
        <v>-50000</v>
      </c>
      <c r="E33" s="17">
        <f t="shared" si="5"/>
        <v>661590</v>
      </c>
    </row>
    <row r="34" spans="1:5" ht="30" customHeight="1" x14ac:dyDescent="0.25">
      <c r="A34" s="15" t="s">
        <v>137</v>
      </c>
      <c r="B34" s="16" t="s">
        <v>34</v>
      </c>
      <c r="C34" s="17">
        <v>56200</v>
      </c>
      <c r="D34" s="17">
        <v>0</v>
      </c>
      <c r="E34" s="17">
        <f t="shared" si="5"/>
        <v>56200</v>
      </c>
    </row>
    <row r="35" spans="1:5" ht="30" customHeight="1" x14ac:dyDescent="0.25">
      <c r="A35" s="15" t="s">
        <v>138</v>
      </c>
      <c r="B35" s="16" t="s">
        <v>35</v>
      </c>
      <c r="C35" s="17">
        <v>8000</v>
      </c>
      <c r="D35" s="17">
        <v>0</v>
      </c>
      <c r="E35" s="17">
        <f t="shared" si="5"/>
        <v>8000</v>
      </c>
    </row>
    <row r="36" spans="1:5" ht="30" customHeight="1" x14ac:dyDescent="0.25">
      <c r="A36" s="15" t="s">
        <v>139</v>
      </c>
      <c r="B36" s="16" t="s">
        <v>36</v>
      </c>
      <c r="C36" s="17">
        <v>155000</v>
      </c>
      <c r="D36" s="17">
        <v>-22500</v>
      </c>
      <c r="E36" s="17">
        <f t="shared" si="5"/>
        <v>132500</v>
      </c>
    </row>
    <row r="37" spans="1:5" ht="30" customHeight="1" x14ac:dyDescent="0.25">
      <c r="A37" s="15" t="s">
        <v>140</v>
      </c>
      <c r="B37" s="16" t="s">
        <v>37</v>
      </c>
      <c r="C37" s="17">
        <v>1537000</v>
      </c>
      <c r="D37" s="17">
        <v>-10000</v>
      </c>
      <c r="E37" s="17">
        <f t="shared" si="5"/>
        <v>1527000</v>
      </c>
    </row>
    <row r="38" spans="1:5" ht="30" customHeight="1" x14ac:dyDescent="0.25">
      <c r="A38" s="15" t="s">
        <v>141</v>
      </c>
      <c r="B38" s="16" t="s">
        <v>38</v>
      </c>
      <c r="C38" s="17">
        <v>710000</v>
      </c>
      <c r="D38" s="17">
        <v>-250900</v>
      </c>
      <c r="E38" s="17">
        <f t="shared" si="5"/>
        <v>459100</v>
      </c>
    </row>
    <row r="39" spans="1:5" ht="30" customHeight="1" x14ac:dyDescent="0.25">
      <c r="A39" s="5" t="s">
        <v>142</v>
      </c>
      <c r="B39" s="16" t="s">
        <v>39</v>
      </c>
      <c r="C39" s="17">
        <v>63700</v>
      </c>
      <c r="D39" s="17">
        <v>-1000</v>
      </c>
      <c r="E39" s="17">
        <f t="shared" si="5"/>
        <v>62700</v>
      </c>
    </row>
    <row r="40" spans="1:5" ht="30" customHeight="1" x14ac:dyDescent="0.25">
      <c r="A40" s="15" t="s">
        <v>143</v>
      </c>
      <c r="B40" s="16" t="s">
        <v>29</v>
      </c>
      <c r="C40" s="17">
        <v>10000</v>
      </c>
      <c r="D40" s="17">
        <v>-4000</v>
      </c>
      <c r="E40" s="17">
        <f t="shared" si="5"/>
        <v>6000</v>
      </c>
    </row>
    <row r="41" spans="1:5" ht="30" customHeight="1" x14ac:dyDescent="0.25">
      <c r="A41" s="15" t="s">
        <v>144</v>
      </c>
      <c r="B41" s="16" t="s">
        <v>30</v>
      </c>
      <c r="C41" s="17">
        <v>195156</v>
      </c>
      <c r="D41" s="17">
        <v>0</v>
      </c>
      <c r="E41" s="17">
        <f t="shared" si="5"/>
        <v>195156</v>
      </c>
    </row>
    <row r="42" spans="1:5" ht="30" customHeight="1" x14ac:dyDescent="0.25">
      <c r="A42" s="15" t="s">
        <v>145</v>
      </c>
      <c r="B42" s="16" t="s">
        <v>40</v>
      </c>
      <c r="C42" s="17">
        <v>414200</v>
      </c>
      <c r="D42" s="17">
        <v>-50160</v>
      </c>
      <c r="E42" s="17">
        <f t="shared" si="5"/>
        <v>364040</v>
      </c>
    </row>
    <row r="43" spans="1:5" ht="30" customHeight="1" x14ac:dyDescent="0.25">
      <c r="A43" s="12" t="s">
        <v>101</v>
      </c>
      <c r="B43" s="13" t="s">
        <v>41</v>
      </c>
      <c r="C43" s="14">
        <f>SUM(C44:C46)</f>
        <v>94100</v>
      </c>
      <c r="D43" s="14">
        <f>SUM(D44:D46)</f>
        <v>0</v>
      </c>
      <c r="E43" s="14">
        <f t="shared" ref="E43" si="6">SUM(E44:E46)</f>
        <v>94100</v>
      </c>
    </row>
    <row r="44" spans="1:5" ht="30" customHeight="1" x14ac:dyDescent="0.25">
      <c r="A44" s="15" t="s">
        <v>146</v>
      </c>
      <c r="B44" s="16" t="s">
        <v>42</v>
      </c>
      <c r="C44" s="17">
        <v>91000</v>
      </c>
      <c r="D44" s="17">
        <v>0</v>
      </c>
      <c r="E44" s="17">
        <f>SUM(C44:D44)</f>
        <v>91000</v>
      </c>
    </row>
    <row r="45" spans="1:5" ht="30" customHeight="1" x14ac:dyDescent="0.25">
      <c r="A45" s="15" t="s">
        <v>148</v>
      </c>
      <c r="B45" s="16" t="s">
        <v>43</v>
      </c>
      <c r="C45" s="17">
        <v>2000</v>
      </c>
      <c r="D45" s="17">
        <v>0</v>
      </c>
      <c r="E45" s="17">
        <f t="shared" ref="E45:E46" si="7">SUM(C45:D45)</f>
        <v>2000</v>
      </c>
    </row>
    <row r="46" spans="1:5" ht="30" customHeight="1" x14ac:dyDescent="0.25">
      <c r="A46" s="15" t="s">
        <v>147</v>
      </c>
      <c r="B46" s="16" t="s">
        <v>44</v>
      </c>
      <c r="C46" s="17">
        <v>1100</v>
      </c>
      <c r="D46" s="17">
        <v>0</v>
      </c>
      <c r="E46" s="17">
        <f t="shared" si="7"/>
        <v>1100</v>
      </c>
    </row>
    <row r="47" spans="1:5" ht="30" customHeight="1" x14ac:dyDescent="0.25">
      <c r="A47" s="12" t="s">
        <v>102</v>
      </c>
      <c r="B47" s="13" t="s">
        <v>45</v>
      </c>
      <c r="C47" s="14">
        <f>SUM(C48:C51)</f>
        <v>1662500</v>
      </c>
      <c r="D47" s="14">
        <f t="shared" ref="D47:E47" si="8">SUM(D48:D51)</f>
        <v>-195000</v>
      </c>
      <c r="E47" s="14">
        <f t="shared" si="8"/>
        <v>1467500</v>
      </c>
    </row>
    <row r="48" spans="1:5" ht="30" customHeight="1" x14ac:dyDescent="0.25">
      <c r="A48" s="24" t="s">
        <v>149</v>
      </c>
      <c r="B48" s="25" t="s">
        <v>46</v>
      </c>
      <c r="C48" s="17">
        <v>1235000</v>
      </c>
      <c r="D48" s="17">
        <v>-135000</v>
      </c>
      <c r="E48" s="17">
        <f>SUM(C48:D48)</f>
        <v>1100000</v>
      </c>
    </row>
    <row r="49" spans="1:5" ht="30" customHeight="1" x14ac:dyDescent="0.25">
      <c r="A49" s="24" t="s">
        <v>150</v>
      </c>
      <c r="B49" s="25" t="s">
        <v>47</v>
      </c>
      <c r="C49" s="17">
        <v>380000</v>
      </c>
      <c r="D49" s="17">
        <v>-40000</v>
      </c>
      <c r="E49" s="17">
        <f t="shared" ref="E49:E51" si="9">SUM(C49:D49)</f>
        <v>340000</v>
      </c>
    </row>
    <row r="50" spans="1:5" ht="30" customHeight="1" x14ac:dyDescent="0.25">
      <c r="A50" s="24" t="s">
        <v>151</v>
      </c>
      <c r="B50" s="25" t="s">
        <v>48</v>
      </c>
      <c r="C50" s="17">
        <v>5000</v>
      </c>
      <c r="D50" s="17">
        <v>0</v>
      </c>
      <c r="E50" s="17">
        <f t="shared" si="9"/>
        <v>5000</v>
      </c>
    </row>
    <row r="51" spans="1:5" ht="30" customHeight="1" x14ac:dyDescent="0.25">
      <c r="A51" s="24" t="s">
        <v>152</v>
      </c>
      <c r="B51" s="25" t="s">
        <v>49</v>
      </c>
      <c r="C51" s="17">
        <v>42500</v>
      </c>
      <c r="D51" s="17">
        <v>-20000</v>
      </c>
      <c r="E51" s="17">
        <f t="shared" si="9"/>
        <v>22500</v>
      </c>
    </row>
    <row r="52" spans="1:5" ht="30" customHeight="1" x14ac:dyDescent="0.25">
      <c r="A52" s="12" t="s">
        <v>103</v>
      </c>
      <c r="B52" s="13" t="s">
        <v>50</v>
      </c>
      <c r="C52" s="14">
        <f>SUM(C53:C56)</f>
        <v>431544</v>
      </c>
      <c r="D52" s="14">
        <f t="shared" ref="D52:E52" si="10">SUM(D53:D56)</f>
        <v>0</v>
      </c>
      <c r="E52" s="14">
        <f t="shared" si="10"/>
        <v>431544</v>
      </c>
    </row>
    <row r="53" spans="1:5" ht="30" customHeight="1" x14ac:dyDescent="0.25">
      <c r="A53" s="15" t="s">
        <v>153</v>
      </c>
      <c r="B53" s="16" t="s">
        <v>51</v>
      </c>
      <c r="C53" s="17">
        <v>179844</v>
      </c>
      <c r="D53" s="17">
        <v>0</v>
      </c>
      <c r="E53" s="17">
        <f>SUM(C53:D53)</f>
        <v>179844</v>
      </c>
    </row>
    <row r="54" spans="1:5" ht="30" customHeight="1" x14ac:dyDescent="0.25">
      <c r="A54" s="15" t="s">
        <v>154</v>
      </c>
      <c r="B54" s="16" t="s">
        <v>52</v>
      </c>
      <c r="C54" s="17">
        <v>77200</v>
      </c>
      <c r="D54" s="17">
        <v>0</v>
      </c>
      <c r="E54" s="17">
        <f t="shared" ref="E54:E56" si="11">SUM(C54:D54)</f>
        <v>77200</v>
      </c>
    </row>
    <row r="55" spans="1:5" ht="30" customHeight="1" x14ac:dyDescent="0.25">
      <c r="A55" s="15" t="s">
        <v>155</v>
      </c>
      <c r="B55" s="16" t="s">
        <v>53</v>
      </c>
      <c r="C55" s="17">
        <v>138000</v>
      </c>
      <c r="D55" s="17">
        <v>0</v>
      </c>
      <c r="E55" s="17">
        <f t="shared" si="11"/>
        <v>138000</v>
      </c>
    </row>
    <row r="56" spans="1:5" ht="30" customHeight="1" x14ac:dyDescent="0.25">
      <c r="A56" s="15" t="s">
        <v>156</v>
      </c>
      <c r="B56" s="16" t="s">
        <v>54</v>
      </c>
      <c r="C56" s="17">
        <v>36500</v>
      </c>
      <c r="D56" s="17">
        <v>0</v>
      </c>
      <c r="E56" s="17">
        <f t="shared" si="11"/>
        <v>36500</v>
      </c>
    </row>
    <row r="57" spans="1:5" ht="30" customHeight="1" x14ac:dyDescent="0.25">
      <c r="A57" s="12" t="s">
        <v>104</v>
      </c>
      <c r="B57" s="13" t="s">
        <v>55</v>
      </c>
      <c r="C57" s="14">
        <f>SUM(C58:C59)</f>
        <v>3200000</v>
      </c>
      <c r="D57" s="14">
        <f>SUM(D58:D59)</f>
        <v>-150000</v>
      </c>
      <c r="E57" s="14">
        <f t="shared" ref="E57" si="12">SUM(E58:E59)</f>
        <v>3050000</v>
      </c>
    </row>
    <row r="58" spans="1:5" ht="30" customHeight="1" x14ac:dyDescent="0.25">
      <c r="A58" s="15" t="s">
        <v>157</v>
      </c>
      <c r="B58" s="16" t="s">
        <v>56</v>
      </c>
      <c r="C58" s="17">
        <v>3050000</v>
      </c>
      <c r="D58" s="17">
        <v>-100000</v>
      </c>
      <c r="E58" s="17">
        <f>SUM(C58:D58)</f>
        <v>2950000</v>
      </c>
    </row>
    <row r="59" spans="1:5" ht="30" customHeight="1" x14ac:dyDescent="0.25">
      <c r="A59" s="15" t="s">
        <v>158</v>
      </c>
      <c r="B59" s="16" t="s">
        <v>57</v>
      </c>
      <c r="C59" s="17">
        <v>150000</v>
      </c>
      <c r="D59" s="17">
        <v>-50000</v>
      </c>
      <c r="E59" s="17">
        <f>SUM(C59:D59)</f>
        <v>100000</v>
      </c>
    </row>
    <row r="60" spans="1:5" ht="30" customHeight="1" x14ac:dyDescent="0.25">
      <c r="A60" s="12" t="s">
        <v>105</v>
      </c>
      <c r="B60" s="13" t="s">
        <v>58</v>
      </c>
      <c r="C60" s="14">
        <f>C61+C62+C63+C64</f>
        <v>8377168.5999999996</v>
      </c>
      <c r="D60" s="14">
        <f>D61+D62+D63+D64</f>
        <v>6094434.5800000001</v>
      </c>
      <c r="E60" s="14">
        <f>E61+E62+E63+E64</f>
        <v>14471603.18</v>
      </c>
    </row>
    <row r="61" spans="1:5" ht="30" customHeight="1" x14ac:dyDescent="0.25">
      <c r="A61" s="24" t="s">
        <v>159</v>
      </c>
      <c r="B61" s="25" t="s">
        <v>59</v>
      </c>
      <c r="C61" s="17">
        <v>10000</v>
      </c>
      <c r="D61" s="17">
        <v>0</v>
      </c>
      <c r="E61" s="17">
        <f>SUM(C61:D61)</f>
        <v>10000</v>
      </c>
    </row>
    <row r="62" spans="1:5" ht="30" customHeight="1" x14ac:dyDescent="0.25">
      <c r="A62" s="24" t="s">
        <v>160</v>
      </c>
      <c r="B62" s="25" t="s">
        <v>60</v>
      </c>
      <c r="C62" s="17">
        <v>7205296.5999999996</v>
      </c>
      <c r="D62" s="17">
        <v>6150117.3799999999</v>
      </c>
      <c r="E62" s="17">
        <f t="shared" ref="E62:E64" si="13">SUM(C62:D62)</f>
        <v>13355413.98</v>
      </c>
    </row>
    <row r="63" spans="1:5" ht="30" customHeight="1" x14ac:dyDescent="0.25">
      <c r="A63" s="24" t="s">
        <v>161</v>
      </c>
      <c r="B63" s="25" t="s">
        <v>61</v>
      </c>
      <c r="C63" s="17">
        <v>60000</v>
      </c>
      <c r="D63" s="17">
        <v>0</v>
      </c>
      <c r="E63" s="17">
        <f t="shared" si="13"/>
        <v>60000</v>
      </c>
    </row>
    <row r="64" spans="1:5" ht="30" customHeight="1" x14ac:dyDescent="0.25">
      <c r="A64" s="24" t="s">
        <v>178</v>
      </c>
      <c r="B64" s="25" t="s">
        <v>179</v>
      </c>
      <c r="C64" s="17">
        <v>1101872</v>
      </c>
      <c r="D64" s="17">
        <v>-55682.8</v>
      </c>
      <c r="E64" s="17">
        <f t="shared" si="13"/>
        <v>1046189.2</v>
      </c>
    </row>
    <row r="65" spans="1:5" ht="30" customHeight="1" x14ac:dyDescent="0.25">
      <c r="A65" s="12" t="s">
        <v>106</v>
      </c>
      <c r="B65" s="13" t="s">
        <v>62</v>
      </c>
      <c r="C65" s="14">
        <f>SUM(C66:C68)</f>
        <v>180000</v>
      </c>
      <c r="D65" s="14">
        <f t="shared" ref="D65:E65" si="14">SUM(D66:D68)</f>
        <v>0</v>
      </c>
      <c r="E65" s="14">
        <f t="shared" si="14"/>
        <v>180000</v>
      </c>
    </row>
    <row r="66" spans="1:5" ht="30" customHeight="1" x14ac:dyDescent="0.25">
      <c r="A66" s="15" t="s">
        <v>162</v>
      </c>
      <c r="B66" s="16" t="s">
        <v>63</v>
      </c>
      <c r="C66" s="17">
        <v>100000</v>
      </c>
      <c r="D66" s="17">
        <v>0</v>
      </c>
      <c r="E66" s="17">
        <f>SUM(C66:D66)</f>
        <v>100000</v>
      </c>
    </row>
    <row r="67" spans="1:5" ht="30" customHeight="1" x14ac:dyDescent="0.25">
      <c r="A67" s="15" t="s">
        <v>163</v>
      </c>
      <c r="B67" s="16" t="s">
        <v>64</v>
      </c>
      <c r="C67" s="17">
        <v>0</v>
      </c>
      <c r="D67" s="17">
        <v>0</v>
      </c>
      <c r="E67" s="17">
        <f t="shared" ref="E67:E68" si="15">SUM(C67:D67)</f>
        <v>0</v>
      </c>
    </row>
    <row r="68" spans="1:5" ht="30" customHeight="1" x14ac:dyDescent="0.25">
      <c r="A68" s="15" t="s">
        <v>164</v>
      </c>
      <c r="B68" s="16" t="s">
        <v>65</v>
      </c>
      <c r="C68" s="17">
        <v>80000</v>
      </c>
      <c r="D68" s="17">
        <v>0</v>
      </c>
      <c r="E68" s="17">
        <f t="shared" si="15"/>
        <v>80000</v>
      </c>
    </row>
    <row r="69" spans="1:5" ht="30" customHeight="1" x14ac:dyDescent="0.25">
      <c r="A69" s="19"/>
      <c r="B69" s="3" t="s">
        <v>66</v>
      </c>
      <c r="C69" s="4">
        <f>C23+C26+C43+C47+C52+C57+C60+C65</f>
        <v>20061258.600000001</v>
      </c>
      <c r="D69" s="4">
        <f>D23+D26+D43+D47+D52+D57+D60+D65</f>
        <v>5387358.2400000002</v>
      </c>
      <c r="E69" s="4">
        <f>E23+E26+E43+E47+E52+E57+E60+E65</f>
        <v>25448616.84</v>
      </c>
    </row>
    <row r="70" spans="1:5" ht="30" customHeight="1" x14ac:dyDescent="0.25">
      <c r="A70" s="26"/>
      <c r="B70" s="7"/>
      <c r="C70" s="8"/>
      <c r="D70" s="8"/>
      <c r="E70" s="8"/>
    </row>
    <row r="71" spans="1:5" ht="30" customHeight="1" x14ac:dyDescent="0.25">
      <c r="A71" s="19"/>
      <c r="B71" s="3" t="s">
        <v>67</v>
      </c>
      <c r="C71" s="4">
        <f>C20-C69</f>
        <v>623500</v>
      </c>
      <c r="D71" s="4">
        <f>D20-D69</f>
        <v>-36000</v>
      </c>
      <c r="E71" s="4">
        <f>E20-E69</f>
        <v>587500</v>
      </c>
    </row>
    <row r="72" spans="1:5" ht="30" customHeight="1" x14ac:dyDescent="0.25">
      <c r="A72" s="26"/>
      <c r="B72" s="7"/>
      <c r="C72" s="8"/>
      <c r="D72" s="8"/>
      <c r="E72" s="8"/>
    </row>
    <row r="73" spans="1:5" ht="30" customHeight="1" x14ac:dyDescent="0.25">
      <c r="A73" s="3" t="s">
        <v>23</v>
      </c>
      <c r="B73" s="3" t="s">
        <v>68</v>
      </c>
      <c r="C73" s="4">
        <f>C74-C76</f>
        <v>-13500</v>
      </c>
      <c r="D73" s="4">
        <f>D74-D76</f>
        <v>0</v>
      </c>
      <c r="E73" s="4">
        <f>E74-E76</f>
        <v>-13500</v>
      </c>
    </row>
    <row r="74" spans="1:5" ht="30" customHeight="1" x14ac:dyDescent="0.25">
      <c r="A74" s="12" t="s">
        <v>109</v>
      </c>
      <c r="B74" s="13" t="s">
        <v>69</v>
      </c>
      <c r="C74" s="14">
        <f>SUM(C75)</f>
        <v>6500</v>
      </c>
      <c r="D74" s="14">
        <f>SUM(D75)</f>
        <v>0</v>
      </c>
      <c r="E74" s="14">
        <f>SUM(E75)</f>
        <v>6500</v>
      </c>
    </row>
    <row r="75" spans="1:5" ht="30" customHeight="1" x14ac:dyDescent="0.25">
      <c r="A75" s="15" t="s">
        <v>123</v>
      </c>
      <c r="B75" s="16" t="s">
        <v>70</v>
      </c>
      <c r="C75" s="17">
        <v>6500</v>
      </c>
      <c r="D75" s="17">
        <v>0</v>
      </c>
      <c r="E75" s="17">
        <f>SUM(C75:D75)</f>
        <v>6500</v>
      </c>
    </row>
    <row r="76" spans="1:5" ht="30" customHeight="1" x14ac:dyDescent="0.25">
      <c r="A76" s="12" t="s">
        <v>107</v>
      </c>
      <c r="B76" s="13" t="s">
        <v>71</v>
      </c>
      <c r="C76" s="14">
        <f>SUM(C77:C79)</f>
        <v>20000</v>
      </c>
      <c r="D76" s="14">
        <f>SUM(D77:D79)</f>
        <v>0</v>
      </c>
      <c r="E76" s="14">
        <f>SUM(E77:E79)</f>
        <v>20000</v>
      </c>
    </row>
    <row r="77" spans="1:5" ht="30" customHeight="1" x14ac:dyDescent="0.25">
      <c r="A77" s="15" t="s">
        <v>165</v>
      </c>
      <c r="B77" s="16" t="s">
        <v>72</v>
      </c>
      <c r="C77" s="17">
        <v>0</v>
      </c>
      <c r="D77" s="17">
        <v>0</v>
      </c>
      <c r="E77" s="17">
        <f>SUM(C77:D77)</f>
        <v>0</v>
      </c>
    </row>
    <row r="78" spans="1:5" ht="30" customHeight="1" x14ac:dyDescent="0.25">
      <c r="A78" s="15" t="s">
        <v>166</v>
      </c>
      <c r="B78" s="16" t="s">
        <v>73</v>
      </c>
      <c r="C78" s="17">
        <v>0</v>
      </c>
      <c r="D78" s="17">
        <v>0</v>
      </c>
      <c r="E78" s="17">
        <f t="shared" ref="E78:E79" si="16">SUM(C78:D78)</f>
        <v>0</v>
      </c>
    </row>
    <row r="79" spans="1:5" ht="30" customHeight="1" x14ac:dyDescent="0.25">
      <c r="A79" s="15" t="s">
        <v>167</v>
      </c>
      <c r="B79" s="16" t="s">
        <v>74</v>
      </c>
      <c r="C79" s="17">
        <v>20000</v>
      </c>
      <c r="D79" s="17">
        <v>0</v>
      </c>
      <c r="E79" s="17">
        <f t="shared" si="16"/>
        <v>20000</v>
      </c>
    </row>
    <row r="80" spans="1:5" ht="30" customHeight="1" x14ac:dyDescent="0.25">
      <c r="A80" s="11" t="s">
        <v>24</v>
      </c>
      <c r="B80" s="11" t="s">
        <v>75</v>
      </c>
      <c r="C80" s="27">
        <f>C82-C83</f>
        <v>0</v>
      </c>
      <c r="D80" s="27">
        <f>D82-D83</f>
        <v>0</v>
      </c>
      <c r="E80" s="27">
        <f>E82-E83</f>
        <v>0</v>
      </c>
    </row>
    <row r="81" spans="1:5" ht="30" customHeight="1" x14ac:dyDescent="0.25">
      <c r="A81" s="12" t="s">
        <v>172</v>
      </c>
      <c r="B81" s="13" t="s">
        <v>76</v>
      </c>
      <c r="C81" s="14">
        <f>C82-C83</f>
        <v>0</v>
      </c>
      <c r="D81" s="14">
        <f t="shared" ref="D81:E81" si="17">D82-D83</f>
        <v>0</v>
      </c>
      <c r="E81" s="14">
        <f t="shared" si="17"/>
        <v>0</v>
      </c>
    </row>
    <row r="82" spans="1:5" ht="30" customHeight="1" x14ac:dyDescent="0.25">
      <c r="A82" s="15" t="s">
        <v>173</v>
      </c>
      <c r="B82" s="16" t="s">
        <v>77</v>
      </c>
      <c r="C82" s="17">
        <v>0</v>
      </c>
      <c r="D82" s="17">
        <v>0</v>
      </c>
      <c r="E82" s="17">
        <v>0</v>
      </c>
    </row>
    <row r="83" spans="1:5" ht="30" customHeight="1" x14ac:dyDescent="0.25">
      <c r="A83" s="15" t="s">
        <v>174</v>
      </c>
      <c r="B83" s="16" t="s">
        <v>78</v>
      </c>
      <c r="C83" s="17">
        <v>0</v>
      </c>
      <c r="D83" s="17">
        <v>0</v>
      </c>
      <c r="E83" s="17">
        <v>0</v>
      </c>
    </row>
    <row r="84" spans="1:5" ht="30" customHeight="1" x14ac:dyDescent="0.25">
      <c r="A84" s="11" t="s">
        <v>79</v>
      </c>
      <c r="B84" s="11" t="s">
        <v>80</v>
      </c>
      <c r="C84" s="27">
        <f>C85-C90</f>
        <v>0</v>
      </c>
      <c r="D84" s="27">
        <f>D85-D90</f>
        <v>0</v>
      </c>
      <c r="E84" s="27">
        <f>E85-E90</f>
        <v>0</v>
      </c>
    </row>
    <row r="85" spans="1:5" ht="30" customHeight="1" x14ac:dyDescent="0.25">
      <c r="A85" s="12" t="s">
        <v>110</v>
      </c>
      <c r="B85" s="13" t="s">
        <v>81</v>
      </c>
      <c r="C85" s="14">
        <f>SUM(C86:C89)</f>
        <v>0</v>
      </c>
      <c r="D85" s="14">
        <f>SUM(D86:D89)</f>
        <v>0</v>
      </c>
      <c r="E85" s="14">
        <f>SUM(E86:E89)</f>
        <v>0</v>
      </c>
    </row>
    <row r="86" spans="1:5" ht="30" customHeight="1" x14ac:dyDescent="0.25">
      <c r="A86" s="15" t="s">
        <v>124</v>
      </c>
      <c r="B86" s="16" t="s">
        <v>82</v>
      </c>
      <c r="C86" s="17">
        <v>0</v>
      </c>
      <c r="D86" s="17">
        <v>0</v>
      </c>
      <c r="E86" s="17">
        <f>SUM(C86:D86)</f>
        <v>0</v>
      </c>
    </row>
    <row r="87" spans="1:5" ht="30" customHeight="1" x14ac:dyDescent="0.25">
      <c r="A87" s="15" t="s">
        <v>125</v>
      </c>
      <c r="B87" s="16" t="s">
        <v>83</v>
      </c>
      <c r="C87" s="17">
        <v>0</v>
      </c>
      <c r="D87" s="17">
        <v>0</v>
      </c>
      <c r="E87" s="17">
        <f t="shared" ref="E87:E89" si="18">SUM(C87:D87)</f>
        <v>0</v>
      </c>
    </row>
    <row r="88" spans="1:5" ht="30" customHeight="1" x14ac:dyDescent="0.25">
      <c r="A88" s="15" t="s">
        <v>126</v>
      </c>
      <c r="B88" s="16" t="s">
        <v>84</v>
      </c>
      <c r="C88" s="17">
        <v>0</v>
      </c>
      <c r="D88" s="17">
        <v>0</v>
      </c>
      <c r="E88" s="17">
        <f t="shared" si="18"/>
        <v>0</v>
      </c>
    </row>
    <row r="89" spans="1:5" ht="30" customHeight="1" x14ac:dyDescent="0.25">
      <c r="A89" s="15" t="s">
        <v>127</v>
      </c>
      <c r="B89" s="16" t="s">
        <v>85</v>
      </c>
      <c r="C89" s="17">
        <v>0</v>
      </c>
      <c r="D89" s="17">
        <v>0</v>
      </c>
      <c r="E89" s="17">
        <f t="shared" si="18"/>
        <v>0</v>
      </c>
    </row>
    <row r="90" spans="1:5" ht="30" customHeight="1" x14ac:dyDescent="0.25">
      <c r="A90" s="12" t="s">
        <v>108</v>
      </c>
      <c r="B90" s="13" t="s">
        <v>86</v>
      </c>
      <c r="C90" s="14">
        <f>SUM(C91:C94)</f>
        <v>0</v>
      </c>
      <c r="D90" s="14">
        <f>SUM(D91:D94)</f>
        <v>0</v>
      </c>
      <c r="E90" s="14">
        <f>SUM(E91:E94)</f>
        <v>0</v>
      </c>
    </row>
    <row r="91" spans="1:5" ht="30" customHeight="1" x14ac:dyDescent="0.25">
      <c r="A91" s="15" t="s">
        <v>168</v>
      </c>
      <c r="B91" s="16" t="s">
        <v>87</v>
      </c>
      <c r="C91" s="17">
        <v>0</v>
      </c>
      <c r="D91" s="17">
        <v>0</v>
      </c>
      <c r="E91" s="17">
        <f>SUM(C91:D91)</f>
        <v>0</v>
      </c>
    </row>
    <row r="92" spans="1:5" ht="30" customHeight="1" x14ac:dyDescent="0.25">
      <c r="A92" s="15" t="s">
        <v>169</v>
      </c>
      <c r="B92" s="2" t="s">
        <v>88</v>
      </c>
      <c r="C92" s="17">
        <v>0</v>
      </c>
      <c r="D92" s="17">
        <v>0</v>
      </c>
      <c r="E92" s="17">
        <f t="shared" ref="E92:E94" si="19">SUM(C92:D92)</f>
        <v>0</v>
      </c>
    </row>
    <row r="93" spans="1:5" ht="30" customHeight="1" x14ac:dyDescent="0.25">
      <c r="A93" s="15" t="s">
        <v>170</v>
      </c>
      <c r="B93" s="16" t="s">
        <v>89</v>
      </c>
      <c r="C93" s="17">
        <v>0</v>
      </c>
      <c r="D93" s="17">
        <v>0</v>
      </c>
      <c r="E93" s="17">
        <f t="shared" si="19"/>
        <v>0</v>
      </c>
    </row>
    <row r="94" spans="1:5" ht="30" customHeight="1" x14ac:dyDescent="0.25">
      <c r="A94" s="15" t="s">
        <v>171</v>
      </c>
      <c r="B94" s="16" t="s">
        <v>90</v>
      </c>
      <c r="C94" s="17">
        <v>0</v>
      </c>
      <c r="D94" s="17">
        <v>0</v>
      </c>
      <c r="E94" s="17">
        <f t="shared" si="19"/>
        <v>0</v>
      </c>
    </row>
    <row r="95" spans="1:5" ht="30" customHeight="1" x14ac:dyDescent="0.25">
      <c r="A95" s="3"/>
      <c r="B95" s="3" t="s">
        <v>92</v>
      </c>
      <c r="C95" s="4">
        <f>C71+C73+C80+C84</f>
        <v>610000</v>
      </c>
      <c r="D95" s="4">
        <f>D71+D73+D80+D84</f>
        <v>-36000</v>
      </c>
      <c r="E95" s="4">
        <f>E71+E73+E80+E84</f>
        <v>574000</v>
      </c>
    </row>
    <row r="96" spans="1:5" ht="30" customHeight="1" x14ac:dyDescent="0.25">
      <c r="A96" s="7"/>
      <c r="B96" s="7"/>
      <c r="C96" s="8"/>
      <c r="D96" s="8"/>
      <c r="E96" s="8"/>
    </row>
    <row r="97" spans="1:5" ht="30" customHeight="1" x14ac:dyDescent="0.25">
      <c r="A97" s="6" t="s">
        <v>91</v>
      </c>
      <c r="B97" s="3" t="s">
        <v>93</v>
      </c>
      <c r="C97" s="4">
        <v>610000</v>
      </c>
      <c r="D97" s="4">
        <v>-36000</v>
      </c>
      <c r="E97" s="4">
        <f>SUM(C97:D97)</f>
        <v>574000</v>
      </c>
    </row>
    <row r="98" spans="1:5" ht="30" customHeight="1" x14ac:dyDescent="0.25">
      <c r="A98" s="9"/>
      <c r="B98" s="7"/>
      <c r="C98" s="8"/>
      <c r="D98" s="8"/>
      <c r="E98" s="8"/>
    </row>
    <row r="99" spans="1:5" ht="30" customHeight="1" x14ac:dyDescent="0.25">
      <c r="A99" s="3"/>
      <c r="B99" s="3" t="s">
        <v>94</v>
      </c>
      <c r="C99" s="4">
        <f>C95-C97</f>
        <v>0</v>
      </c>
      <c r="D99" s="4">
        <f>D95-D97</f>
        <v>0</v>
      </c>
      <c r="E99" s="4">
        <f>E95-E97</f>
        <v>0</v>
      </c>
    </row>
    <row r="102" spans="1:5" ht="30" customHeight="1" x14ac:dyDescent="0.25">
      <c r="D102" s="29"/>
    </row>
    <row r="103" spans="1:5" ht="30" customHeight="1" x14ac:dyDescent="0.25">
      <c r="D103" s="29"/>
    </row>
    <row r="104" spans="1:5" ht="30" customHeight="1" x14ac:dyDescent="0.25">
      <c r="D104" s="29"/>
    </row>
  </sheetData>
  <mergeCells count="1">
    <mergeCell ref="A1:E1"/>
  </mergeCells>
  <pageMargins left="0.19685039370078741" right="0.19685039370078741" top="0.43307086614173229" bottom="0.43307086614173229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VARIAZ BILANCIO 2019</vt:lpstr>
      <vt:lpstr>'VARIAZ BILANCIO 2019'!Area_stampa</vt:lpstr>
      <vt:lpstr>'VARIAZ BILANCIO 2019'!Titoli_stampa</vt:lpstr>
    </vt:vector>
  </TitlesOfParts>
  <Company>Olidata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thomastagliapietra</dc:creator>
  <cp:lastModifiedBy>Susanna Defant</cp:lastModifiedBy>
  <cp:lastPrinted>2019-08-14T08:53:53Z</cp:lastPrinted>
  <dcterms:created xsi:type="dcterms:W3CDTF">2015-11-26T10:02:56Z</dcterms:created>
  <dcterms:modified xsi:type="dcterms:W3CDTF">2020-11-09T15:52:31Z</dcterms:modified>
</cp:coreProperties>
</file>